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 filterPrivacy="1" defaultThemeVersion="166925"/>
  <xr:revisionPtr revIDLastSave="0" documentId="13_ncr:1_{6AB7577D-3CA9-426A-8D74-AC470E9AD6E4}" xr6:coauthVersionLast="46" xr6:coauthVersionMax="46" xr10:uidLastSave="{00000000-0000-0000-0000-000000000000}"/>
  <bookViews>
    <workbookView xWindow="28680" yWindow="-120" windowWidth="29040" windowHeight="15840" tabRatio="747" xr2:uid="{F897A9E2-60FF-4F29-8D28-22EC297DE3BB}"/>
  </bookViews>
  <sheets>
    <sheet name="Welcome" sheetId="14" r:id="rId1"/>
    <sheet name="My Stats" sheetId="29" r:id="rId2"/>
    <sheet name="Bab" sheetId="17" r:id="rId3"/>
    <sheet name="Tideway" sheetId="16" r:id="rId4"/>
    <sheet name="Crossing" sheetId="18" r:id="rId5"/>
    <sheet name="Outskirts" sheetId="19" r:id="rId6"/>
    <sheet name="Farmhouse" sheetId="20" r:id="rId7"/>
    <sheet name="Ministry" sheetId="21" r:id="rId8"/>
    <sheet name="Summit" sheetId="22" r:id="rId9"/>
    <sheet name="Refinery" sheetId="23" r:id="rId10"/>
    <sheet name="PowerPlant" sheetId="24" r:id="rId11"/>
    <sheet name="Precint" sheetId="25" r:id="rId12"/>
    <sheet name="Hillside" sheetId="26" r:id="rId13"/>
    <sheet name="Tell" sheetId="27" r:id="rId14"/>
    <sheet name="Hideout" sheetId="28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4" i="28" l="1"/>
  <c r="B33" i="28"/>
  <c r="B31" i="28"/>
  <c r="B30" i="28"/>
  <c r="B28" i="28"/>
  <c r="B27" i="28"/>
  <c r="B25" i="28"/>
  <c r="B24" i="28"/>
  <c r="B38" i="28" s="1"/>
  <c r="B22" i="28"/>
  <c r="B21" i="28"/>
  <c r="B19" i="28"/>
  <c r="B18" i="28"/>
  <c r="B36" i="28" s="1"/>
  <c r="B34" i="27"/>
  <c r="B33" i="27"/>
  <c r="B31" i="27"/>
  <c r="B30" i="27"/>
  <c r="B28" i="27"/>
  <c r="B27" i="27"/>
  <c r="B25" i="27"/>
  <c r="B24" i="27"/>
  <c r="B38" i="27" s="1"/>
  <c r="B22" i="27"/>
  <c r="B21" i="27"/>
  <c r="B37" i="27" s="1"/>
  <c r="B19" i="27"/>
  <c r="B18" i="27"/>
  <c r="B36" i="27" s="1"/>
  <c r="B34" i="26"/>
  <c r="B33" i="26"/>
  <c r="B31" i="26"/>
  <c r="B30" i="26"/>
  <c r="B28" i="26"/>
  <c r="B27" i="26"/>
  <c r="B25" i="26"/>
  <c r="B24" i="26"/>
  <c r="B38" i="26" s="1"/>
  <c r="B22" i="26"/>
  <c r="B21" i="26"/>
  <c r="B37" i="26" s="1"/>
  <c r="B19" i="26"/>
  <c r="B18" i="26"/>
  <c r="B36" i="26" s="1"/>
  <c r="B34" i="25"/>
  <c r="B33" i="25"/>
  <c r="B31" i="25"/>
  <c r="B30" i="25"/>
  <c r="B28" i="25"/>
  <c r="B27" i="25"/>
  <c r="B25" i="25"/>
  <c r="B24" i="25"/>
  <c r="B22" i="25"/>
  <c r="B21" i="25"/>
  <c r="B19" i="25"/>
  <c r="B18" i="25"/>
  <c r="B36" i="25" s="1"/>
  <c r="B34" i="24"/>
  <c r="B33" i="24"/>
  <c r="B31" i="24"/>
  <c r="B30" i="24"/>
  <c r="B28" i="24"/>
  <c r="B27" i="24"/>
  <c r="B25" i="24"/>
  <c r="B24" i="24"/>
  <c r="B38" i="24" s="1"/>
  <c r="B22" i="24"/>
  <c r="B21" i="24"/>
  <c r="B19" i="24"/>
  <c r="B18" i="24"/>
  <c r="B36" i="24" s="1"/>
  <c r="B34" i="23"/>
  <c r="B33" i="23"/>
  <c r="B41" i="23" s="1"/>
  <c r="B31" i="23"/>
  <c r="B30" i="23"/>
  <c r="B28" i="23"/>
  <c r="B27" i="23"/>
  <c r="B25" i="23"/>
  <c r="B24" i="23"/>
  <c r="B38" i="23" s="1"/>
  <c r="B22" i="23"/>
  <c r="B21" i="23"/>
  <c r="B37" i="23" s="1"/>
  <c r="B19" i="23"/>
  <c r="B18" i="23"/>
  <c r="B34" i="22"/>
  <c r="B33" i="22"/>
  <c r="B31" i="22"/>
  <c r="B30" i="22"/>
  <c r="B28" i="22"/>
  <c r="B27" i="22"/>
  <c r="B25" i="22"/>
  <c r="B24" i="22"/>
  <c r="B38" i="22" s="1"/>
  <c r="B22" i="22"/>
  <c r="B21" i="22"/>
  <c r="B19" i="22"/>
  <c r="B18" i="22"/>
  <c r="B34" i="21"/>
  <c r="B33" i="21"/>
  <c r="B31" i="21"/>
  <c r="B30" i="21"/>
  <c r="B28" i="21"/>
  <c r="B27" i="21"/>
  <c r="B25" i="21"/>
  <c r="B24" i="21"/>
  <c r="B38" i="21" s="1"/>
  <c r="B22" i="21"/>
  <c r="B21" i="21"/>
  <c r="B19" i="21"/>
  <c r="B18" i="21"/>
  <c r="B36" i="21" s="1"/>
  <c r="B34" i="20"/>
  <c r="B33" i="20"/>
  <c r="B41" i="20" s="1"/>
  <c r="B31" i="20"/>
  <c r="B30" i="20"/>
  <c r="B28" i="20"/>
  <c r="B27" i="20"/>
  <c r="B25" i="20"/>
  <c r="B24" i="20"/>
  <c r="B22" i="20"/>
  <c r="B21" i="20"/>
  <c r="B37" i="20" s="1"/>
  <c r="B19" i="20"/>
  <c r="B18" i="20"/>
  <c r="B34" i="19"/>
  <c r="B33" i="19"/>
  <c r="B41" i="19" s="1"/>
  <c r="B31" i="19"/>
  <c r="B30" i="19"/>
  <c r="B28" i="19"/>
  <c r="B27" i="19"/>
  <c r="B39" i="19" s="1"/>
  <c r="B25" i="19"/>
  <c r="B24" i="19"/>
  <c r="B38" i="19" s="1"/>
  <c r="B22" i="19"/>
  <c r="B21" i="19"/>
  <c r="B37" i="19" s="1"/>
  <c r="B19" i="19"/>
  <c r="B18" i="19"/>
  <c r="B34" i="18"/>
  <c r="B33" i="18"/>
  <c r="B31" i="18"/>
  <c r="B30" i="18"/>
  <c r="B28" i="18"/>
  <c r="B27" i="18"/>
  <c r="B39" i="18" s="1"/>
  <c r="B25" i="18"/>
  <c r="B24" i="18"/>
  <c r="B38" i="18" s="1"/>
  <c r="B22" i="18"/>
  <c r="B21" i="18"/>
  <c r="B37" i="18" s="1"/>
  <c r="B19" i="18"/>
  <c r="B18" i="18"/>
  <c r="B34" i="16"/>
  <c r="B33" i="16"/>
  <c r="B31" i="16"/>
  <c r="B30" i="16"/>
  <c r="B28" i="16"/>
  <c r="B27" i="16"/>
  <c r="B25" i="16"/>
  <c r="B24" i="16"/>
  <c r="B38" i="16" s="1"/>
  <c r="B22" i="16"/>
  <c r="B21" i="16"/>
  <c r="B37" i="16" s="1"/>
  <c r="B19" i="16"/>
  <c r="B18" i="16"/>
  <c r="B34" i="17"/>
  <c r="B31" i="17"/>
  <c r="B28" i="17"/>
  <c r="B25" i="17"/>
  <c r="B22" i="17"/>
  <c r="B19" i="17"/>
  <c r="B41" i="28"/>
  <c r="B40" i="28"/>
  <c r="B39" i="28"/>
  <c r="B37" i="28"/>
  <c r="B41" i="27"/>
  <c r="B40" i="27"/>
  <c r="B39" i="27"/>
  <c r="B41" i="26"/>
  <c r="B40" i="26"/>
  <c r="B39" i="26"/>
  <c r="B41" i="25"/>
  <c r="B40" i="25"/>
  <c r="B39" i="25"/>
  <c r="B38" i="25"/>
  <c r="B37" i="25"/>
  <c r="B41" i="24"/>
  <c r="B40" i="24"/>
  <c r="B39" i="24"/>
  <c r="B37" i="24"/>
  <c r="B40" i="23"/>
  <c r="B39" i="23"/>
  <c r="B41" i="22"/>
  <c r="B40" i="22"/>
  <c r="B39" i="22"/>
  <c r="B37" i="22"/>
  <c r="B41" i="21"/>
  <c r="B40" i="21"/>
  <c r="B39" i="21"/>
  <c r="B37" i="21"/>
  <c r="B40" i="20"/>
  <c r="B39" i="20"/>
  <c r="B38" i="20"/>
  <c r="B40" i="19"/>
  <c r="B41" i="18"/>
  <c r="B40" i="18"/>
  <c r="B41" i="16"/>
  <c r="B40" i="16"/>
  <c r="B39" i="16"/>
  <c r="B41" i="17"/>
  <c r="B40" i="17"/>
  <c r="B39" i="17"/>
  <c r="B38" i="17"/>
  <c r="B37" i="17"/>
  <c r="I34" i="28"/>
  <c r="I33" i="28"/>
  <c r="I31" i="28"/>
  <c r="I30" i="28"/>
  <c r="I28" i="28"/>
  <c r="I27" i="28"/>
  <c r="I25" i="28"/>
  <c r="I24" i="28"/>
  <c r="I22" i="28"/>
  <c r="I21" i="28"/>
  <c r="I19" i="28"/>
  <c r="I18" i="28"/>
  <c r="I16" i="28"/>
  <c r="B16" i="28"/>
  <c r="I15" i="28"/>
  <c r="B15" i="28"/>
  <c r="B16" i="29" s="1"/>
  <c r="C16" i="29" s="1"/>
  <c r="I34" i="27"/>
  <c r="I33" i="27"/>
  <c r="I31" i="27"/>
  <c r="I30" i="27"/>
  <c r="I28" i="27"/>
  <c r="I27" i="27"/>
  <c r="I25" i="27"/>
  <c r="I24" i="27"/>
  <c r="I22" i="27"/>
  <c r="I21" i="27"/>
  <c r="I19" i="27"/>
  <c r="I18" i="27"/>
  <c r="I16" i="27"/>
  <c r="B16" i="27"/>
  <c r="I15" i="27"/>
  <c r="B15" i="27"/>
  <c r="B15" i="29" s="1"/>
  <c r="C15" i="29" s="1"/>
  <c r="I34" i="26"/>
  <c r="I33" i="26"/>
  <c r="I31" i="26"/>
  <c r="I30" i="26"/>
  <c r="I28" i="26"/>
  <c r="I27" i="26"/>
  <c r="I25" i="26"/>
  <c r="I24" i="26"/>
  <c r="I22" i="26"/>
  <c r="I21" i="26"/>
  <c r="I19" i="26"/>
  <c r="I18" i="26"/>
  <c r="I16" i="26"/>
  <c r="B16" i="26"/>
  <c r="I15" i="26"/>
  <c r="B15" i="26"/>
  <c r="B14" i="29" s="1"/>
  <c r="C14" i="29" s="1"/>
  <c r="I34" i="25"/>
  <c r="I33" i="25"/>
  <c r="I31" i="25"/>
  <c r="I30" i="25"/>
  <c r="I28" i="25"/>
  <c r="I27" i="25"/>
  <c r="I25" i="25"/>
  <c r="I24" i="25"/>
  <c r="I22" i="25"/>
  <c r="I21" i="25"/>
  <c r="I19" i="25"/>
  <c r="I18" i="25"/>
  <c r="I16" i="25"/>
  <c r="B16" i="25"/>
  <c r="I15" i="25"/>
  <c r="B15" i="25"/>
  <c r="B13" i="29" s="1"/>
  <c r="C13" i="29" s="1"/>
  <c r="I34" i="24"/>
  <c r="I33" i="24"/>
  <c r="I31" i="24"/>
  <c r="I30" i="24"/>
  <c r="I28" i="24"/>
  <c r="I27" i="24"/>
  <c r="I25" i="24"/>
  <c r="I24" i="24"/>
  <c r="I22" i="24"/>
  <c r="I21" i="24"/>
  <c r="I19" i="24"/>
  <c r="I18" i="24"/>
  <c r="I16" i="24"/>
  <c r="B16" i="24"/>
  <c r="I15" i="24"/>
  <c r="B15" i="24"/>
  <c r="B12" i="29" s="1"/>
  <c r="C12" i="29" s="1"/>
  <c r="I34" i="23"/>
  <c r="I33" i="23"/>
  <c r="I31" i="23"/>
  <c r="I30" i="23"/>
  <c r="I28" i="23"/>
  <c r="I27" i="23"/>
  <c r="I25" i="23"/>
  <c r="I24" i="23"/>
  <c r="I22" i="23"/>
  <c r="I21" i="23"/>
  <c r="I19" i="23"/>
  <c r="I18" i="23"/>
  <c r="I16" i="23"/>
  <c r="B16" i="23"/>
  <c r="I15" i="23"/>
  <c r="B15" i="23"/>
  <c r="I34" i="22"/>
  <c r="I33" i="22"/>
  <c r="I31" i="22"/>
  <c r="I30" i="22"/>
  <c r="I28" i="22"/>
  <c r="I27" i="22"/>
  <c r="I25" i="22"/>
  <c r="I24" i="22"/>
  <c r="I22" i="22"/>
  <c r="I21" i="22"/>
  <c r="I19" i="22"/>
  <c r="I18" i="22"/>
  <c r="I16" i="22"/>
  <c r="B16" i="22"/>
  <c r="I15" i="22"/>
  <c r="B15" i="22"/>
  <c r="I34" i="21"/>
  <c r="I33" i="21"/>
  <c r="I31" i="21"/>
  <c r="I30" i="21"/>
  <c r="I28" i="21"/>
  <c r="I27" i="21"/>
  <c r="I25" i="21"/>
  <c r="I24" i="21"/>
  <c r="I22" i="21"/>
  <c r="I21" i="21"/>
  <c r="I19" i="21"/>
  <c r="I18" i="21"/>
  <c r="I16" i="21"/>
  <c r="B16" i="21"/>
  <c r="I15" i="21"/>
  <c r="B15" i="21"/>
  <c r="B9" i="29" s="1"/>
  <c r="C9" i="29" s="1"/>
  <c r="I34" i="20"/>
  <c r="I33" i="20"/>
  <c r="I31" i="20"/>
  <c r="I30" i="20"/>
  <c r="I28" i="20"/>
  <c r="I27" i="20"/>
  <c r="I25" i="20"/>
  <c r="I24" i="20"/>
  <c r="I22" i="20"/>
  <c r="I21" i="20"/>
  <c r="I19" i="20"/>
  <c r="I18" i="20"/>
  <c r="I16" i="20"/>
  <c r="B16" i="20"/>
  <c r="I15" i="20"/>
  <c r="B15" i="20"/>
  <c r="I34" i="19"/>
  <c r="I33" i="19"/>
  <c r="I31" i="19"/>
  <c r="I30" i="19"/>
  <c r="I28" i="19"/>
  <c r="I27" i="19"/>
  <c r="I25" i="19"/>
  <c r="I24" i="19"/>
  <c r="I22" i="19"/>
  <c r="I21" i="19"/>
  <c r="I19" i="19"/>
  <c r="I18" i="19"/>
  <c r="I16" i="19"/>
  <c r="B16" i="19"/>
  <c r="I15" i="19"/>
  <c r="B15" i="19"/>
  <c r="I34" i="18"/>
  <c r="I33" i="18"/>
  <c r="I31" i="18"/>
  <c r="I30" i="18"/>
  <c r="I28" i="18"/>
  <c r="I27" i="18"/>
  <c r="I25" i="18"/>
  <c r="I24" i="18"/>
  <c r="I22" i="18"/>
  <c r="I21" i="18"/>
  <c r="I19" i="18"/>
  <c r="I18" i="18"/>
  <c r="I16" i="18"/>
  <c r="B16" i="18"/>
  <c r="I15" i="18"/>
  <c r="B15" i="18"/>
  <c r="I34" i="17"/>
  <c r="I33" i="17"/>
  <c r="B33" i="17"/>
  <c r="I31" i="17"/>
  <c r="I30" i="17"/>
  <c r="B30" i="17"/>
  <c r="I28" i="17"/>
  <c r="I27" i="17"/>
  <c r="B27" i="17"/>
  <c r="I25" i="17"/>
  <c r="I24" i="17"/>
  <c r="B24" i="17"/>
  <c r="I22" i="17"/>
  <c r="I21" i="17"/>
  <c r="B21" i="17"/>
  <c r="I19" i="17"/>
  <c r="I18" i="17"/>
  <c r="B18" i="17"/>
  <c r="I16" i="17"/>
  <c r="B16" i="17"/>
  <c r="I15" i="17"/>
  <c r="B15" i="17"/>
  <c r="I19" i="16"/>
  <c r="I16" i="16"/>
  <c r="I15" i="16"/>
  <c r="I34" i="16"/>
  <c r="I33" i="16"/>
  <c r="I31" i="16"/>
  <c r="I30" i="16"/>
  <c r="I28" i="16"/>
  <c r="I27" i="16"/>
  <c r="I25" i="16"/>
  <c r="I24" i="16"/>
  <c r="I22" i="16"/>
  <c r="I21" i="16"/>
  <c r="I18" i="16"/>
  <c r="B16" i="16"/>
  <c r="B15" i="16"/>
  <c r="E9" i="29" l="1"/>
  <c r="E8" i="29"/>
  <c r="E5" i="29"/>
  <c r="E6" i="29"/>
  <c r="E7" i="29"/>
  <c r="B11" i="29"/>
  <c r="C11" i="29" s="1"/>
  <c r="B36" i="23"/>
  <c r="B10" i="29"/>
  <c r="C10" i="29" s="1"/>
  <c r="B36" i="22"/>
  <c r="B36" i="20"/>
  <c r="B8" i="29"/>
  <c r="C8" i="29" s="1"/>
  <c r="B36" i="19"/>
  <c r="B7" i="29"/>
  <c r="C7" i="29" s="1"/>
  <c r="B36" i="18"/>
  <c r="B6" i="29"/>
  <c r="C6" i="29" s="1"/>
  <c r="B4" i="29"/>
  <c r="C4" i="29" s="1"/>
  <c r="B36" i="17"/>
  <c r="B5" i="29"/>
  <c r="C5" i="29" s="1"/>
  <c r="B36" i="16"/>
  <c r="E4" i="29" s="1"/>
  <c r="F4" i="29" s="1"/>
  <c r="B17" i="29" l="1"/>
  <c r="C17" i="29" s="1"/>
</calcChain>
</file>

<file path=xl/sharedStrings.xml><?xml version="1.0" encoding="utf-8"?>
<sst xmlns="http://schemas.openxmlformats.org/spreadsheetml/2006/main" count="3839" uniqueCount="110">
  <si>
    <t>Rifleman</t>
  </si>
  <si>
    <t>Breacher</t>
  </si>
  <si>
    <t>Honey Badger</t>
  </si>
  <si>
    <t>Advisor</t>
  </si>
  <si>
    <t>L85A2</t>
  </si>
  <si>
    <t>Gunner</t>
  </si>
  <si>
    <t>Galil</t>
  </si>
  <si>
    <t>Galil SAR</t>
  </si>
  <si>
    <t>M249</t>
  </si>
  <si>
    <t>M250B</t>
  </si>
  <si>
    <t>PKM</t>
  </si>
  <si>
    <t>MG3</t>
  </si>
  <si>
    <t>Tideway</t>
  </si>
  <si>
    <t>M24</t>
  </si>
  <si>
    <t>SVD</t>
  </si>
  <si>
    <t>FAL</t>
  </si>
  <si>
    <t>QBZ-03</t>
  </si>
  <si>
    <t>SKS</t>
  </si>
  <si>
    <t>QBZ-97</t>
  </si>
  <si>
    <t>QTS-11</t>
  </si>
  <si>
    <t>M4A1</t>
  </si>
  <si>
    <t>VHS-2</t>
  </si>
  <si>
    <t>MP5A2</t>
  </si>
  <si>
    <t>Alpha AK</t>
  </si>
  <si>
    <t>TAVOR 7</t>
  </si>
  <si>
    <t>M99</t>
  </si>
  <si>
    <t>M110 SASS</t>
  </si>
  <si>
    <t>M16A2</t>
  </si>
  <si>
    <t>M16A4</t>
  </si>
  <si>
    <t>AKM</t>
  </si>
  <si>
    <t>AK-74</t>
  </si>
  <si>
    <t>AUG A3</t>
  </si>
  <si>
    <t>G36K</t>
  </si>
  <si>
    <t>G3A3</t>
  </si>
  <si>
    <t>FAMAS F1</t>
  </si>
  <si>
    <t>Sterling</t>
  </si>
  <si>
    <t>Grease Gun</t>
  </si>
  <si>
    <t>M870</t>
  </si>
  <si>
    <t>TOZ-194</t>
  </si>
  <si>
    <t>Uzi</t>
  </si>
  <si>
    <t>MP5A5</t>
  </si>
  <si>
    <t>MP7</t>
  </si>
  <si>
    <t>AS Val</t>
  </si>
  <si>
    <t>AKS-74u</t>
  </si>
  <si>
    <t>Mk-17 Mod 0</t>
  </si>
  <si>
    <t>Mk 18 CQBR</t>
  </si>
  <si>
    <t>ACE 52</t>
  </si>
  <si>
    <t>Mosin Nagant</t>
  </si>
  <si>
    <t>M1 Garand</t>
  </si>
  <si>
    <t>Mk 14 EBR</t>
  </si>
  <si>
    <t>M82A1 CQ</t>
  </si>
  <si>
    <t>/ demo</t>
  </si>
  <si>
    <t>/ observer</t>
  </si>
  <si>
    <t>/ commander</t>
  </si>
  <si>
    <t>TEAM</t>
  </si>
  <si>
    <t>CLASS</t>
  </si>
  <si>
    <t>Welcome to the Insurgency: Sandstorm Hardcore Coop Weapons Challenge</t>
  </si>
  <si>
    <t>WEAPON</t>
  </si>
  <si>
    <t>Pistols</t>
  </si>
  <si>
    <t>Marksman</t>
  </si>
  <si>
    <t>Done?</t>
  </si>
  <si>
    <t>Tariq</t>
  </si>
  <si>
    <t>M45</t>
  </si>
  <si>
    <t>L106A1</t>
  </si>
  <si>
    <t>Makarov</t>
  </si>
  <si>
    <t>Browning HP</t>
  </si>
  <si>
    <t>M1911</t>
  </si>
  <si>
    <t>M9</t>
  </si>
  <si>
    <t>PF940</t>
  </si>
  <si>
    <t>Welrod</t>
  </si>
  <si>
    <t>Current Complete</t>
  </si>
  <si>
    <t>Security Stats</t>
  </si>
  <si>
    <t>Total</t>
  </si>
  <si>
    <t>Pistol Stats</t>
  </si>
  <si>
    <t>Breacher Stats</t>
  </si>
  <si>
    <t>Advisor Stats</t>
  </si>
  <si>
    <t>Marksman Stats</t>
  </si>
  <si>
    <t>Gunner Stats</t>
  </si>
  <si>
    <t>Rifleman/Demo/Observer/Commander Stats</t>
  </si>
  <si>
    <t xml:space="preserve"> </t>
  </si>
  <si>
    <t>Insurgents Stats</t>
  </si>
  <si>
    <t>s</t>
  </si>
  <si>
    <t>Bab</t>
  </si>
  <si>
    <t>Crossing</t>
  </si>
  <si>
    <t>Outskirts</t>
  </si>
  <si>
    <t>Farmhouse</t>
  </si>
  <si>
    <t>Ministry</t>
  </si>
  <si>
    <t>Summit</t>
  </si>
  <si>
    <t>Refinery</t>
  </si>
  <si>
    <t>Power Plant</t>
  </si>
  <si>
    <t>Precint</t>
  </si>
  <si>
    <t>Hillside</t>
  </si>
  <si>
    <t>Tell</t>
  </si>
  <si>
    <t>Hideout</t>
  </si>
  <si>
    <t>[[Replace with your steam name/any other name you want]]</t>
  </si>
  <si>
    <t>Map Completion</t>
  </si>
  <si>
    <t>Class Completion</t>
  </si>
  <si>
    <t>Pistol</t>
  </si>
  <si>
    <t>Overall</t>
  </si>
  <si>
    <t>Name</t>
  </si>
  <si>
    <t>Total wins</t>
  </si>
  <si>
    <t>Completion %</t>
  </si>
  <si>
    <t>Class/Type</t>
  </si>
  <si>
    <t>Total Wins</t>
  </si>
  <si>
    <t>Total Breacher Wins</t>
  </si>
  <si>
    <t xml:space="preserve">Total Rifleman Wins </t>
  </si>
  <si>
    <t>Total Advisor Wins</t>
  </si>
  <si>
    <t>Total Marksman Wins</t>
  </si>
  <si>
    <t>Total Gunner Wins</t>
  </si>
  <si>
    <t>Total Pistol Wins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</si>
</sst>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FFFFFF"/>
      <name val="Calibri"/>
      <family val="2"/>
      <scheme val="minor"/>
    </font>
    <font>
      <sz val="12"/>
      <color rgb="FFFFFFFF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72"/>
      <color rgb="FFFFFFFF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72"/>
      <color theme="1"/>
      <name val="Calibri"/>
      <family val="2"/>
      <scheme val="minor"/>
    </font>
    <font>
      <sz val="48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72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0" tint="-0.499984740745262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76">
    <xf numFmtId="0" fontId="0" fillId="0" borderId="0" xfId="0"/>
    <xf numFmtId="0" fontId="2" fillId="0" borderId="0" xfId="0" applyFont="1"/>
    <xf numFmtId="0" fontId="1" fillId="0" borderId="0" xfId="0" applyFont="1"/>
    <xf numFmtId="0" fontId="2" fillId="0" borderId="0" xfId="0" applyFont="1" applyAlignment="1">
      <alignment horizontal="center"/>
    </xf>
    <xf numFmtId="0" fontId="5" fillId="0" borderId="0" xfId="0" applyFont="1" applyAlignment="1">
      <alignment horizontal="center"/>
    </xf>
    <xf numFmtId="0" fontId="2" fillId="2" borderId="2" xfId="0" applyFont="1" applyFill="1" applyBorder="1"/>
    <xf numFmtId="0" fontId="2" fillId="2" borderId="3" xfId="0" applyFont="1" applyFill="1" applyBorder="1"/>
    <xf numFmtId="0" fontId="2" fillId="2" borderId="4" xfId="0" applyFont="1" applyFill="1" applyBorder="1"/>
    <xf numFmtId="0" fontId="2" fillId="2" borderId="0" xfId="0" applyFont="1" applyFill="1" applyBorder="1"/>
    <xf numFmtId="0" fontId="2" fillId="0" borderId="0" xfId="0" applyFont="1" applyBorder="1"/>
    <xf numFmtId="0" fontId="2" fillId="0" borderId="6" xfId="0" applyFont="1" applyBorder="1"/>
    <xf numFmtId="0" fontId="2" fillId="0" borderId="5" xfId="0" applyFont="1" applyBorder="1"/>
    <xf numFmtId="0" fontId="2" fillId="0" borderId="0" xfId="0" applyFont="1" applyFill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3" xfId="0" applyFont="1" applyBorder="1"/>
    <xf numFmtId="0" fontId="2" fillId="0" borderId="4" xfId="0" applyFont="1" applyBorder="1"/>
    <xf numFmtId="0" fontId="2" fillId="2" borderId="5" xfId="0" applyFont="1" applyFill="1" applyBorder="1"/>
    <xf numFmtId="0" fontId="0" fillId="2" borderId="2" xfId="0" applyFill="1" applyBorder="1"/>
    <xf numFmtId="0" fontId="4" fillId="2" borderId="3" xfId="0" applyFont="1" applyFill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Border="1"/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0" borderId="3" xfId="0" applyFont="1" applyFill="1" applyBorder="1"/>
    <xf numFmtId="0" fontId="3" fillId="2" borderId="5" xfId="0" applyFont="1" applyFill="1" applyBorder="1"/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2" fillId="3" borderId="0" xfId="0" applyFont="1" applyFill="1"/>
    <xf numFmtId="0" fontId="2" fillId="3" borderId="5" xfId="0" applyFont="1" applyFill="1" applyBorder="1"/>
    <xf numFmtId="0" fontId="2" fillId="2" borderId="3" xfId="0" applyFont="1" applyFill="1" applyBorder="1" applyAlignment="1">
      <alignment horizontal="center"/>
    </xf>
    <xf numFmtId="0" fontId="2" fillId="3" borderId="0" xfId="0" applyFont="1" applyFill="1" applyAlignment="1">
      <alignment horizontal="left" vertical="center"/>
    </xf>
    <xf numFmtId="0" fontId="2" fillId="2" borderId="0" xfId="0" applyFont="1" applyFill="1" applyBorder="1" applyAlignment="1">
      <alignment horizontal="left" vertical="center"/>
    </xf>
    <xf numFmtId="0" fontId="2" fillId="2" borderId="6" xfId="0" applyFont="1" applyFill="1" applyBorder="1" applyAlignment="1">
      <alignment horizontal="left" vertical="center"/>
    </xf>
    <xf numFmtId="0" fontId="2" fillId="3" borderId="6" xfId="0" applyFont="1" applyFill="1" applyBorder="1" applyAlignment="1">
      <alignment horizontal="left" vertical="center"/>
    </xf>
    <xf numFmtId="0" fontId="6" fillId="3" borderId="0" xfId="0" applyFont="1" applyFill="1"/>
    <xf numFmtId="0" fontId="7" fillId="0" borderId="0" xfId="0" applyFont="1" applyAlignment="1">
      <alignment horizontal="center"/>
    </xf>
    <xf numFmtId="0" fontId="8" fillId="2" borderId="0" xfId="0" applyFont="1" applyFill="1" applyAlignment="1">
      <alignment horizontal="center"/>
    </xf>
    <xf numFmtId="0" fontId="0" fillId="3" borderId="0" xfId="0" applyFill="1"/>
    <xf numFmtId="0" fontId="9" fillId="3" borderId="2" xfId="0" applyFont="1" applyFill="1" applyBorder="1"/>
    <xf numFmtId="0" fontId="9" fillId="3" borderId="5" xfId="0" applyFont="1" applyFill="1" applyBorder="1"/>
    <xf numFmtId="0" fontId="9" fillId="3" borderId="7" xfId="0" applyFont="1" applyFill="1" applyBorder="1"/>
    <xf numFmtId="0" fontId="10" fillId="3" borderId="0" xfId="0" applyFont="1" applyFill="1"/>
    <xf numFmtId="0" fontId="4" fillId="2" borderId="3" xfId="0" applyFont="1" applyFill="1" applyBorder="1" applyAlignment="1">
      <alignment horizontal="center"/>
    </xf>
    <xf numFmtId="0" fontId="10" fillId="3" borderId="0" xfId="0" applyFont="1" applyFill="1" applyBorder="1"/>
    <xf numFmtId="0" fontId="4" fillId="2" borderId="2" xfId="0" applyFont="1" applyFill="1" applyBorder="1" applyAlignment="1">
      <alignment horizontal="center"/>
    </xf>
    <xf numFmtId="0" fontId="4" fillId="2" borderId="13" xfId="0" applyFont="1" applyFill="1" applyBorder="1" applyAlignment="1">
      <alignment horizontal="center"/>
    </xf>
    <xf numFmtId="0" fontId="4" fillId="2" borderId="14" xfId="0" applyFont="1" applyFill="1" applyBorder="1" applyAlignment="1">
      <alignment horizontal="center"/>
    </xf>
    <xf numFmtId="0" fontId="4" fillId="2" borderId="15" xfId="0" applyFont="1" applyFill="1" applyBorder="1" applyAlignment="1">
      <alignment horizontal="center"/>
    </xf>
    <xf numFmtId="0" fontId="10" fillId="3" borderId="8" xfId="0" applyFont="1" applyFill="1" applyBorder="1"/>
    <xf numFmtId="0" fontId="4" fillId="2" borderId="10" xfId="0" applyFont="1" applyFill="1" applyBorder="1" applyAlignment="1">
      <alignment horizontal="center"/>
    </xf>
    <xf numFmtId="0" fontId="9" fillId="3" borderId="11" xfId="0" applyFont="1" applyFill="1" applyBorder="1"/>
    <xf numFmtId="0" fontId="9" fillId="3" borderId="12" xfId="0" applyFont="1" applyFill="1" applyBorder="1"/>
    <xf numFmtId="0" fontId="10" fillId="3" borderId="5" xfId="0" applyFont="1" applyFill="1" applyBorder="1"/>
    <xf numFmtId="0" fontId="10" fillId="3" borderId="7" xfId="0" applyFont="1" applyFill="1" applyBorder="1"/>
    <xf numFmtId="0" fontId="4" fillId="2" borderId="1" xfId="0" applyFont="1" applyFill="1" applyBorder="1" applyAlignment="1">
      <alignment horizontal="center"/>
    </xf>
    <xf numFmtId="0" fontId="4" fillId="2" borderId="15" xfId="0" applyFont="1" applyFill="1" applyBorder="1" applyAlignment="1">
      <alignment horizontal="center"/>
    </xf>
    <xf numFmtId="9" fontId="10" fillId="3" borderId="6" xfId="0" applyNumberFormat="1" applyFont="1" applyFill="1" applyBorder="1"/>
    <xf numFmtId="9" fontId="10" fillId="3" borderId="9" xfId="0" applyNumberFormat="1" applyFont="1" applyFill="1" applyBorder="1"/>
    <xf numFmtId="0" fontId="0" fillId="2" borderId="0" xfId="0" applyFill="1" applyAlignment="1"/>
    <xf numFmtId="0" fontId="4" fillId="2" borderId="5" xfId="0" applyFont="1" applyFill="1" applyBorder="1" applyAlignment="1">
      <alignment horizontal="center"/>
    </xf>
    <xf numFmtId="0" fontId="4" fillId="2" borderId="11" xfId="0" applyFont="1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4" fillId="2" borderId="0" xfId="0" applyFont="1" applyFill="1" applyBorder="1" applyAlignment="1">
      <alignment horizontal="center"/>
    </xf>
    <xf numFmtId="0" fontId="0" fillId="2" borderId="0" xfId="0" applyFill="1" applyBorder="1"/>
    <xf numFmtId="0" fontId="0" fillId="3" borderId="0" xfId="0" applyFill="1" applyBorder="1"/>
    <xf numFmtId="0" fontId="6" fillId="2" borderId="0" xfId="0" applyFont="1" applyFill="1" applyAlignment="1">
      <alignment horizontal="center"/>
    </xf>
    <xf numFmtId="0" fontId="10" fillId="3" borderId="2" xfId="0" applyFont="1" applyFill="1" applyBorder="1"/>
    <xf numFmtId="9" fontId="10" fillId="3" borderId="4" xfId="0" applyNumberFormat="1" applyFont="1" applyFill="1" applyBorder="1"/>
    <xf numFmtId="0" fontId="11" fillId="0" borderId="0" xfId="0" applyFont="1" applyAlignment="1">
      <alignment horizontal="center"/>
    </xf>
  </cellXfs>
  <cellStyles count="1">
    <cellStyle name="Normal" xfId="0" builtinId="0"/>
  </cellStyles>
  <dxfs count="32"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38099</xdr:colOff>
      <xdr:row>50</xdr:row>
      <xdr:rowOff>135504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C74CD5-A813-4518-9504-4E2DC792BC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716499" cy="9660504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0</xdr:row>
      <xdr:rowOff>28575</xdr:rowOff>
    </xdr:from>
    <xdr:ext cx="18316574" cy="784860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49BB757F-0463-4F1D-9203-58159631DCE1}"/>
            </a:ext>
          </a:extLst>
        </xdr:cNvPr>
        <xdr:cNvSpPr txBox="1"/>
      </xdr:nvSpPr>
      <xdr:spPr>
        <a:xfrm>
          <a:off x="1" y="28575"/>
          <a:ext cx="18316574" cy="7848600"/>
        </a:xfrm>
        <a:prstGeom prst="rect">
          <a:avLst/>
        </a:prstGeom>
        <a:solidFill>
          <a:schemeClr val="tx1">
            <a:lumMod val="75000"/>
            <a:lumOff val="25000"/>
            <a:alpha val="67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Welcome!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If you, like me, wanted a tougher hardcore coop experience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and like to compete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, </a:t>
          </a:r>
          <a:r>
            <a:rPr lang="en-US" sz="18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THIS IS THE CHALLENGE FOR YOU! </a:t>
          </a:r>
          <a:b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</a:b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 started doing this challenge for myself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back in April 2020, but realized this was probably something others were interested in. </a:t>
          </a:r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The Challenge:</a:t>
          </a:r>
          <a:r>
            <a:rPr lang="en-US" sz="2400" b="1" u="sng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Win the round with a weapon of your choice, with only one death allowed!</a:t>
          </a:r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How to Participate</a:t>
          </a:r>
          <a:r>
            <a:rPr lang="en-US" sz="2400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: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Download a copy of this spreadsheet.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Each tab is for a particular map. Go for it! The "My Stats" page will track your wins too!</a:t>
          </a:r>
        </a:p>
        <a:p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Join the discord channel (See below) to team up on challenges, brag about your wins, or share pictures of your spreadsheet!</a:t>
          </a:r>
        </a:p>
        <a:p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THERE WILL BE LEADERBOARDS!</a:t>
          </a:r>
          <a:endParaRPr lang="en-US" sz="1800" b="1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Rules: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may only use the one weapon you are attempting to do the challenge with.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are allowed 1 death.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If you die, you may use the bolt action rifle but must resupply as soon as possible.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are NOT allowed to pick up other dropped weapons before resupplying.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This challenge relies on the Honor System. This challenge is for fun and friendly competition... If you want to cheat, nothing will stop you, but that's no fun!</a:t>
          </a:r>
        </a:p>
        <a:p>
          <a:pPr marL="342900" indent="-342900">
            <a:buFont typeface="+mj-lt"/>
            <a:buAutoNum type="arabicPeriod"/>
          </a:pPr>
          <a:endParaRPr lang="en-US" sz="1800" b="0" baseline="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pPr marL="0" indent="0">
            <a:buFontTx/>
            <a:buNone/>
          </a:pPr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SUGGESTIONS, COMMENTS, CRITICISMS, OR IDEAS? LET ME KNOW!</a:t>
          </a:r>
        </a:p>
      </xdr:txBody>
    </xdr:sp>
    <xdr:clientData/>
  </xdr:oneCellAnchor>
  <xdr:twoCellAnchor editAs="oneCell">
    <xdr:from>
      <xdr:col>0</xdr:col>
      <xdr:colOff>47625</xdr:colOff>
      <xdr:row>27</xdr:row>
      <xdr:rowOff>85725</xdr:rowOff>
    </xdr:from>
    <xdr:to>
      <xdr:col>0</xdr:col>
      <xdr:colOff>579121</xdr:colOff>
      <xdr:row>30</xdr:row>
      <xdr:rowOff>104775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5D54769-186C-400C-8AF8-647A75885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5229225"/>
          <a:ext cx="531496" cy="590550"/>
        </a:xfrm>
        <a:prstGeom prst="rect">
          <a:avLst/>
        </a:prstGeom>
      </xdr:spPr>
    </xdr:pic>
    <xdr:clientData/>
  </xdr:twoCellAnchor>
  <xdr:twoCellAnchor editAs="oneCell">
    <xdr:from>
      <xdr:col>0</xdr:col>
      <xdr:colOff>85726</xdr:colOff>
      <xdr:row>30</xdr:row>
      <xdr:rowOff>95250</xdr:rowOff>
    </xdr:from>
    <xdr:to>
      <xdr:col>0</xdr:col>
      <xdr:colOff>520374</xdr:colOff>
      <xdr:row>32</xdr:row>
      <xdr:rowOff>148898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566C43B-5D66-4635-B394-653694D63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6" y="5810250"/>
          <a:ext cx="434648" cy="434648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33</xdr:row>
      <xdr:rowOff>85725</xdr:rowOff>
    </xdr:from>
    <xdr:to>
      <xdr:col>0</xdr:col>
      <xdr:colOff>555151</xdr:colOff>
      <xdr:row>36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FCA0E88-9FE5-4553-929D-539F41B5C4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6372225"/>
          <a:ext cx="507526" cy="485775"/>
        </a:xfrm>
        <a:prstGeom prst="rect">
          <a:avLst/>
        </a:prstGeom>
      </xdr:spPr>
    </xdr:pic>
    <xdr:clientData/>
  </xdr:twoCellAnchor>
  <xdr:oneCellAnchor>
    <xdr:from>
      <xdr:col>0</xdr:col>
      <xdr:colOff>590550</xdr:colOff>
      <xdr:row>27</xdr:row>
      <xdr:rowOff>123825</xdr:rowOff>
    </xdr:from>
    <xdr:ext cx="1776448" cy="468013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DC75CD5D-F743-44F5-87BF-CCCADC3C04F7}"/>
            </a:ext>
          </a:extLst>
        </xdr:cNvPr>
        <xdr:cNvSpPr txBox="1"/>
      </xdr:nvSpPr>
      <xdr:spPr>
        <a:xfrm>
          <a:off x="590550" y="5267325"/>
          <a:ext cx="1776448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400" b="1">
              <a:solidFill>
                <a:srgbClr val="FFFF00"/>
              </a:solidFill>
              <a:effectLst>
                <a:outerShdw blurRad="50800" dist="50800" dir="5400000" algn="ctr" rotWithShape="0">
                  <a:schemeClr val="tx1"/>
                </a:outerShdw>
              </a:effectLst>
            </a:rPr>
            <a:t>@Biscuit142</a:t>
          </a:r>
        </a:p>
      </xdr:txBody>
    </xdr:sp>
    <xdr:clientData/>
  </xdr:oneCellAnchor>
  <xdr:twoCellAnchor editAs="oneCell">
    <xdr:from>
      <xdr:col>5</xdr:col>
      <xdr:colOff>419100</xdr:colOff>
      <xdr:row>28</xdr:row>
      <xdr:rowOff>19050</xdr:rowOff>
    </xdr:from>
    <xdr:to>
      <xdr:col>6</xdr:col>
      <xdr:colOff>390525</xdr:colOff>
      <xdr:row>31</xdr:row>
      <xdr:rowOff>28575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2177A08-63F2-416F-9D15-BD687DFF1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7100" y="5353050"/>
          <a:ext cx="581025" cy="58102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30</xdr:row>
      <xdr:rowOff>82255</xdr:rowOff>
    </xdr:from>
    <xdr:to>
      <xdr:col>7</xdr:col>
      <xdr:colOff>0</xdr:colOff>
      <xdr:row>35</xdr:row>
      <xdr:rowOff>129880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53B387-97E9-4CB5-8600-AC8E86A32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5797255"/>
          <a:ext cx="1000125" cy="1000125"/>
        </a:xfrm>
        <a:prstGeom prst="rect">
          <a:avLst/>
        </a:prstGeom>
      </xdr:spPr>
    </xdr:pic>
    <xdr:clientData/>
  </xdr:twoCellAnchor>
  <xdr:oneCellAnchor>
    <xdr:from>
      <xdr:col>6</xdr:col>
      <xdr:colOff>390525</xdr:colOff>
      <xdr:row>28</xdr:row>
      <xdr:rowOff>0</xdr:rowOff>
    </xdr:from>
    <xdr:ext cx="4130490" cy="468013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F9185BD1-5480-4D92-AFE1-3AD041A5D678}"/>
            </a:ext>
          </a:extLst>
        </xdr:cNvPr>
        <xdr:cNvSpPr txBox="1"/>
      </xdr:nvSpPr>
      <xdr:spPr>
        <a:xfrm>
          <a:off x="4048125" y="5334000"/>
          <a:ext cx="4130490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Twitch.tv/OttoVonBisquick142</a:t>
          </a:r>
        </a:p>
      </xdr:txBody>
    </xdr:sp>
    <xdr:clientData/>
  </xdr:oneCellAnchor>
  <xdr:oneCellAnchor>
    <xdr:from>
      <xdr:col>6</xdr:col>
      <xdr:colOff>390525</xdr:colOff>
      <xdr:row>31</xdr:row>
      <xdr:rowOff>85725</xdr:rowOff>
    </xdr:from>
    <xdr:ext cx="2131417" cy="468013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71727793-2823-4293-9A5C-E53363A4AE0C}"/>
            </a:ext>
          </a:extLst>
        </xdr:cNvPr>
        <xdr:cNvSpPr txBox="1"/>
      </xdr:nvSpPr>
      <xdr:spPr>
        <a:xfrm>
          <a:off x="4048125" y="5991225"/>
          <a:ext cx="2131417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OttoVonBiscuit</a:t>
          </a:r>
        </a:p>
      </xdr:txBody>
    </xdr:sp>
    <xdr:clientData/>
  </xdr:oneCellAnchor>
  <xdr:oneCellAnchor>
    <xdr:from>
      <xdr:col>0</xdr:col>
      <xdr:colOff>1</xdr:colOff>
      <xdr:row>0</xdr:row>
      <xdr:rowOff>28575</xdr:rowOff>
    </xdr:from>
    <xdr:ext cx="184731" cy="468013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49822E74-E8BF-4389-B4C9-CDCF9CD2E459}"/>
            </a:ext>
          </a:extLst>
        </xdr:cNvPr>
        <xdr:cNvSpPr txBox="1"/>
      </xdr:nvSpPr>
      <xdr:spPr>
        <a:xfrm>
          <a:off x="1" y="28575"/>
          <a:ext cx="184731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2400" b="1" i="0" u="none" strike="noStrike" kern="0" cap="none" spc="0" normalizeH="0" baseline="0" noProof="0">
            <a:ln>
              <a:noFill/>
            </a:ln>
            <a:solidFill>
              <a:srgbClr val="FFFF00"/>
            </a:solidFill>
            <a:effectLst>
              <a:outerShdw blurRad="50800" dist="50800" dir="5400000" algn="ctr" rotWithShape="0">
                <a:prstClr val="black"/>
              </a:outerShdw>
            </a:effectLst>
            <a:uLnTx/>
            <a:uFillTx/>
            <a:latin typeface="+mn-lt"/>
            <a:ea typeface="+mn-ea"/>
            <a:cs typeface="+mn-cs"/>
          </a:endParaRPr>
        </a:p>
      </xdr:txBody>
    </xdr:sp>
    <xdr:clientData/>
  </xdr:oneCellAnchor>
  <xdr:oneCellAnchor>
    <xdr:from>
      <xdr:col>0</xdr:col>
      <xdr:colOff>152401</xdr:colOff>
      <xdr:row>0</xdr:row>
      <xdr:rowOff>180975</xdr:rowOff>
    </xdr:from>
    <xdr:ext cx="184731" cy="468013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545BCABF-1C13-4C77-AFA6-58DADFA9640E}"/>
            </a:ext>
          </a:extLst>
        </xdr:cNvPr>
        <xdr:cNvSpPr txBox="1"/>
      </xdr:nvSpPr>
      <xdr:spPr>
        <a:xfrm>
          <a:off x="152401" y="180975"/>
          <a:ext cx="184731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2400" b="1" i="0" u="none" strike="noStrike" kern="0" cap="none" spc="0" normalizeH="0" baseline="0" noProof="0">
            <a:ln>
              <a:noFill/>
            </a:ln>
            <a:solidFill>
              <a:srgbClr val="FFFF00"/>
            </a:solidFill>
            <a:effectLst>
              <a:outerShdw blurRad="50800" dist="50800" dir="5400000" algn="ctr" rotWithShape="0">
                <a:prstClr val="black"/>
              </a:outerShdw>
            </a:effectLst>
            <a:uLnTx/>
            <a:uFillTx/>
            <a:latin typeface="+mn-lt"/>
            <a:ea typeface="+mn-ea"/>
            <a:cs typeface="+mn-cs"/>
          </a:endParaRPr>
        </a:p>
      </xdr:txBody>
    </xdr:sp>
    <xdr:clientData/>
  </xdr:oneCellAnchor>
  <xdr:oneCellAnchor>
    <xdr:from>
      <xdr:col>7</xdr:col>
      <xdr:colOff>466725</xdr:colOff>
      <xdr:row>39</xdr:row>
      <xdr:rowOff>104775</xdr:rowOff>
    </xdr:from>
    <xdr:ext cx="184731" cy="264560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317F472-B35E-41EB-A07F-CE8108A9E543}"/>
            </a:ext>
          </a:extLst>
        </xdr:cNvPr>
        <xdr:cNvSpPr txBox="1"/>
      </xdr:nvSpPr>
      <xdr:spPr>
        <a:xfrm>
          <a:off x="4733925" y="75342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</xdr:col>
      <xdr:colOff>9525</xdr:colOff>
      <xdr:row>30</xdr:row>
      <xdr:rowOff>76200</xdr:rowOff>
    </xdr:from>
    <xdr:ext cx="2900346" cy="468013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B41B3805-3EE9-4FF3-8720-C854250D26C0}"/>
            </a:ext>
          </a:extLst>
        </xdr:cNvPr>
        <xdr:cNvSpPr txBox="1"/>
      </xdr:nvSpPr>
      <xdr:spPr>
        <a:xfrm>
          <a:off x="619125" y="5791200"/>
          <a:ext cx="2900346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fb.gg/OttoVonBiscuit</a:t>
          </a:r>
        </a:p>
      </xdr:txBody>
    </xdr:sp>
    <xdr:clientData/>
  </xdr:oneCellAnchor>
  <xdr:oneCellAnchor>
    <xdr:from>
      <xdr:col>1</xdr:col>
      <xdr:colOff>9525</xdr:colOff>
      <xdr:row>33</xdr:row>
      <xdr:rowOff>76200</xdr:rowOff>
    </xdr:from>
    <xdr:ext cx="2599430" cy="468013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42353681-B427-40C4-A365-2E041128063B}"/>
            </a:ext>
          </a:extLst>
        </xdr:cNvPr>
        <xdr:cNvSpPr txBox="1"/>
      </xdr:nvSpPr>
      <xdr:spPr>
        <a:xfrm>
          <a:off x="619125" y="6362700"/>
          <a:ext cx="2599430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OttoVonBiscuit142</a:t>
          </a:r>
        </a:p>
      </xdr:txBody>
    </xdr:sp>
    <xdr:clientData/>
  </xdr:oneCellAnchor>
  <xdr:twoCellAnchor editAs="oneCell">
    <xdr:from>
      <xdr:col>13</xdr:col>
      <xdr:colOff>76200</xdr:colOff>
      <xdr:row>24</xdr:row>
      <xdr:rowOff>47625</xdr:rowOff>
    </xdr:from>
    <xdr:to>
      <xdr:col>16</xdr:col>
      <xdr:colOff>123825</xdr:colOff>
      <xdr:row>34</xdr:row>
      <xdr:rowOff>19050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6F2A38C-AD2F-4E19-94D5-FE08F1890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0" y="4619625"/>
          <a:ext cx="1876425" cy="1876425"/>
        </a:xfrm>
        <a:prstGeom prst="rect">
          <a:avLst/>
        </a:prstGeom>
      </xdr:spPr>
    </xdr:pic>
    <xdr:clientData/>
  </xdr:twoCellAnchor>
  <xdr:oneCellAnchor>
    <xdr:from>
      <xdr:col>16</xdr:col>
      <xdr:colOff>76200</xdr:colOff>
      <xdr:row>26</xdr:row>
      <xdr:rowOff>95250</xdr:rowOff>
    </xdr:from>
    <xdr:ext cx="4213013" cy="843693"/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F8C97636-3D14-4068-987C-F55F80491A9B}"/>
            </a:ext>
          </a:extLst>
        </xdr:cNvPr>
        <xdr:cNvSpPr txBox="1"/>
      </xdr:nvSpPr>
      <xdr:spPr>
        <a:xfrm>
          <a:off x="9829800" y="5048250"/>
          <a:ext cx="4213013" cy="84369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Join The Challenge!</a:t>
          </a:r>
          <a:b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</a:b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https://discord.gg/GT7U6pjZ7p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F429E5-1F66-465C-AB6B-04FD6C792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DDF05CD7-BC68-4B21-9543-705568D3A822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7EECF0-5DC1-46B9-823B-68C7C0BC1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FADB588-5B93-4B68-B807-F073F77FA9C0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72A1D2F-1557-45C4-B50A-2490176A0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78341C-0231-4606-A3D9-925A6B0FC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93AD18A-3A6C-442B-845B-A134B3F06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37C14D9-8509-4E3B-83FB-284924E94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99E387-375A-45F9-A261-072007148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CD3A677-C503-413A-891F-6647E29A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18E1C7-F6E6-4D45-AF4A-7471CF825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82A77AE-7FE8-4210-AC88-52A385CF3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2066EF4-0F24-4503-B525-CEE8C6A46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78FBEA4-05D7-43B9-B645-085D9191A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C0E933-B036-487F-A31F-F4B4CCC8C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784E2E-3E16-4DE9-9690-D9C2A21A2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690823C-C3B2-4133-8929-F996302CB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CE209F6-49EF-4B1E-9D66-8CE2E0E7E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C3DD4CB-4352-4C37-BF3A-D36123A87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FBC2DA8-42F3-4924-BF1C-3007D84A45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3C1F31-9718-476B-A401-2CABDF10BB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EC773B03-6AAB-4E75-A4DA-3E94A333A41C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9236C81-7731-4710-B943-909DD6C2D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4F9F72CE-45B1-44AD-AA57-BF39656DF3C7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87D3D7-BB91-4B50-9FD2-C40DF49EF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C2537F3-C8AF-41F4-AF81-57E145E81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86260D3-B01F-43B8-A246-25A0D0EDE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4049CC-CF83-4D13-BC4E-27E782DDC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101ADAC-AB64-45C6-BC55-61835D089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928312-2EE9-44C0-ADC7-987E91652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F03D5C7-CB88-42E7-9332-6CE34A9DB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574FE83-9F83-4EF6-BDDA-7570A5642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A774EB-D94D-4504-8977-9EF51B956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39C5953-FB8D-4E4E-8E5A-CA772B1B9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C17CD-81A0-4075-8D53-0CCD16939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BFED75C-39C7-48D2-85A6-37562B754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E60914E-BB3B-4BD5-82E7-5B83F6D9F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754796E-38C5-46AB-89C4-B6FD3C6EB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521273F-2D41-4308-84CB-1BF8E01D5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E2BB028-C4B6-4821-85FC-5E094124F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D56222D-382A-4662-AA27-1BFEAAE3BD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F709E94-1B91-4721-B09C-56AC6D636AB6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3FCB3B-F819-4061-A8F1-93AB5D3B9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2FE1AAB4-D35D-4198-879B-9405D97C7A3B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7D9A44-DFF8-4221-9D8F-195F2BFBE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D26A75-6BEC-4052-B7D6-F98E5608E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7EEAA6-D717-4A8E-BE87-170E1914F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3632B8-7293-4C7E-9479-7CF94202B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F595B33-8E6A-4FAE-9D5E-748652DB7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7CAA332-51A5-4C5A-A5FB-E34EDE862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2C2848F-D00C-415E-9F33-C673C23D4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2F2B65B-B950-4CAE-AD24-3C3DD64E6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FEBC51-F1E3-4BA1-B0CE-486A2F98D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4B5DFCD-8D15-4A3D-BD3B-605E66B59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38FA385-D235-4142-931B-8149A33C1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03D5284-73D5-41E7-824C-86E22CF6E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787E3E7-9C07-4691-96D8-77011FBDA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C6FB0AD-3D0A-4EB4-ADEA-F8CBD3DA6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D8CF3A-B5CC-47E4-AB55-3781612DB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BAA485E-6CA9-494A-80AF-C09812D7B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4BFEA-DB24-40AC-8E41-52B5EE6C4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22730C-260E-47F3-91B3-4BF554240209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6BB016-32DC-4258-A157-7AC012EDC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DDF75348-254E-4154-BD07-557D86027DDD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803028-F5C9-4311-B7AB-07726379D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3E7757-B8BD-4554-899C-99AC822F8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89F5274-35CC-4258-B5FB-AA024D1CF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D15DA22-E06C-40A7-8EB1-A6E8FD39E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9A1B92-C0AA-424F-B805-6FAEAD40D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36DE71C-F24F-4EAD-A24C-B3147CF02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7C05F0-6326-43F2-9F72-D3B2461C93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FA00C74-FEB7-40B9-BF4A-6789634C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6B99EE-0B08-4054-B38D-9DA4B4F7C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B1C076-26B0-48A2-80C7-75AC5471B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3587AC2-B6FE-4C91-8F6E-3CB7B04E5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8636D4E-83E4-406F-AD41-4A31AA09E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208004-D59E-4B9D-8A63-3F0751BA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D365F80-B600-45BC-854F-7DCB9A212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FE36DCD-4FDC-4498-BC0F-F86FB12EC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AE2C89E-8F1C-47C3-9F90-5503EAF92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BEA9412-09A3-40E0-8EA2-898F025E0E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C5D7B8F9-301D-45F1-8751-DA187F844D1E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970EE1-CAC1-4F5E-ABC1-410F15C36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E751CD8B-90C7-418D-821C-AC7EC4EA5C9A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08015E-EE8B-46E1-82FF-28C72D5E7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33B8784-B5FD-4EFE-A6B9-2C3E5EFCA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C2E560B-670A-496C-A4C9-B868D9C91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EB3259-4DE7-48BD-922C-1CA2927EA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9DB421D-1C19-4608-8F18-8AB1C13E1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611FCE5-1346-497E-A414-2755EC372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651E00-ACC3-48E4-9ED6-95BE1F7C4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3E5E31A-B4E0-4604-A3A1-D20E870EB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744C6-0010-418E-BCDD-A46167B69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714A96-8381-41A9-9EAA-4D9B8F3D3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5302525-2FDE-40FB-A13B-ED221BD2A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F75F713-BA3F-4E45-8429-A55FC7A2B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2F81309-29DF-44BE-91A0-D5F0CB37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AFBE355-8C2C-45AD-985F-71F0EC81C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18AA81D-AB86-4A73-8498-2D6059A5F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CA7F1AE-EA9F-4274-B182-1E7355967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85E7784-0E64-4C85-A888-ED0D635B78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4B20B24D-AD3B-43CA-B3B8-24C520E5F38D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84F26C-638A-4FC6-9736-76CD247FE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08B520C-87D7-4F3C-810B-B4400CA1B051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770C3EE-E154-4EDF-94D1-BD03E59DD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15339A-3399-428D-8434-2CDE2CE77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AD6398A-D693-49D1-B256-7605D9B99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32FC0A-886B-4E1A-B141-D20E6D1B9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6351707-83C1-45F4-AB6C-571019DD6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5C74D97-3649-46B3-8FA9-628D38C12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0208E92-4AE4-46D0-BBAA-59CCEC3F3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153139C-796D-4D60-962D-22B096C90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E831C7-9F31-4AB8-AD32-552F57D7C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60572B3-891A-4488-A809-41B60C3C1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C28741-7D5F-42C9-9EFB-A2AA4381F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043CD2C-1A66-49C8-9FB1-108FF0466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E67D8F-0EDF-4FBF-B6F6-18EF0FAB4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510AD52-EFF3-4B78-B84A-C8AA8ED75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C5D402D-B7D9-4E37-B0CE-FF207399F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62D26BF-5096-4B00-AC57-F6455E17A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7810403-30F5-4EF4-88C7-D64B2A075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0126772-18B7-405C-B6D3-A9ACC6676848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FD1EB4-C615-4999-A7A4-4C11EA970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745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0B744EA-64DD-43C4-B1DA-1AE731D240BB}"/>
            </a:ext>
          </a:extLst>
        </xdr:cNvPr>
        <xdr:cNvSpPr txBox="1"/>
      </xdr:nvSpPr>
      <xdr:spPr>
        <a:xfrm>
          <a:off x="589597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890721-CBC0-4AE4-BD07-E0BD4BBB1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7170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5F673D-65AB-4A2B-A134-89F749899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7170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9DE7B9-9CE7-403F-9F51-D21BD772B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8122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3D34D5-B8DB-4CBE-9E9F-2DCE6A53D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122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6D9427D-F4D0-4074-9EDD-851913765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6692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954C71D-4872-4C41-A300-088547562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597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6C9247F-7083-4CDC-843B-100E03B94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3835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9C63B69-77C3-438A-A9DD-E7E48319A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6692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2D9F1A6-8699-4E00-A755-03F7DC54A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4867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ED08CC-08E2-424C-8168-BDBDDE2FA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44867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039B7E3-13A7-4D91-82FF-3A8719672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4867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E428D55-9415-4927-BD80-B7E470AB7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4867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5B527B4-52ED-4D8A-AB2C-A6F66E3E3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2960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F1B60E-2D29-421D-99B9-E7EF1B443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2485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6AE20B-AE99-48E7-9AA2-18EDF996C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2485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02EA85C-B031-4353-B113-B21F2B33A9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5817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653528-DFAC-44F0-BAD2-5943CB71D3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FE2CFAC-D09D-4DE3-8F22-EF49F3D71B69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6A6D08-635F-4B69-9B50-F355AE4BB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15D4736-228F-4FEB-B537-1D968261D97A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9BDE77E-11BB-4EE3-9033-7A2D6CC46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C5505A-5981-45E8-B79B-622A0C680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1505BC-2F30-4297-A2DE-6B98A2C45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2E6DF65-A471-4D67-9CD5-01CB59CA5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8D05A70-BF9F-4AD8-B166-43D04BB47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82FC07A-5C04-4CA3-952F-9C3EDE939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130320-7DB6-4911-9A30-7CB2E1779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A4B8D9D-6490-4334-B482-D1826768D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8EFD08D-55BE-47B9-ADD4-0F24C34AF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A4FB787-FA38-4F53-961A-21EFC267F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55F74A0-0240-4388-8F70-95BDC770F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171809C-DFB9-425D-BDF3-B9B036B89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1104FC4-F540-4ECD-9FB5-71D53B27B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6A78BF9-1409-4DE1-8572-1F04CC3DC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6D18D89-8A5C-413D-9D8B-8CC8D8D9A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A6EFFE0-0A7B-421D-A27B-5FD5D69DD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3AEB99-A6AB-4D42-AB15-76FBEBF04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B1B0820E-4949-4371-91B5-C8586F780C35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86BA2C-A095-4775-BCF1-5B6401221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3021A24-E711-4E29-A5B7-9DD0A7E711E7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5A59D4-EDCA-4E5E-A818-8320AD31B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71C8034-BB93-48D1-9AF7-31BC9345B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481A356-5DF9-4287-ABEB-F602A2FB5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68A6DCF-A3E0-4121-BA43-42F96EFE8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3FD2F8C-B01B-4B31-95A3-573F60520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5FD50E1-8BC8-4145-AA27-4785C2272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7ECA9ED-2EA0-4223-AE23-37444E951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64B5D4-D165-467E-8233-A68F2E3A9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D8A7689-13BE-492B-A9C1-25F3136F1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E0D2C68-9220-4DB1-9585-46844457F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CFBC411-BAD0-44B9-956A-E5B217586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7C3F00-0815-4C18-A4F3-225A697C3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07700B7-BFAF-48F3-8626-301AEC224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4B65088-E398-48AE-BB46-18BA8A840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69788AA-8E8F-4F18-BFAD-8A47894ED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EA1AAF1-51A8-4263-BBE6-22EC70200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60247B3-8FFA-4759-97D6-A8A33EAF8F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701E567B-CC2C-48FB-9C45-8C64E55EFB1D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D7D552-CCEB-4945-8770-F26BA1ACC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5B2018C2-FD1A-4883-A25D-86606F706698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4D0A3E6-5364-4BBF-8310-97D467A6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402DBC-17D3-4113-A343-52B0EDC5C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778ED18-70A2-4FE1-BC5A-8B801812B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B6F89C-784F-4868-A26B-C38FD51B0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7AD48D-6681-4A4B-8671-427CB2090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05C008-7BBA-4DE5-A5F7-5054EB237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E26DCA1-6155-41AC-AE54-133D2516F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B7563D7-6EED-4AF3-A040-6F757AD3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9DBB663-1615-4BE4-B33B-C8CB22962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18EF3A2-5683-448C-B4FA-F2EE4C291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06396E4-30DC-4297-88A8-7EB71E3A5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7AE1614-B86D-4CE4-A3E3-76B4586A2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18A68DB-4E8F-4DA3-9999-7C8645E15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479A337-16BE-4EF4-9E75-02F77D9A9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76A52D1-402E-48B0-B659-18F1511A8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37C16E1-C568-4960-A94D-1812F3781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4518EA9-F496-4AD2-B9A1-9BD4AE22D5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3AE7B63-8B88-4A87-824C-9A1AB50099BB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BF6700-3655-4AA9-8E57-7B7997D74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4898BB2-E443-425F-A2CA-9B3AA2B202A0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A38F790-7BF5-465C-9538-8F4F871D0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E774A5-51B1-4CC4-8D6C-B9B2E7EE6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9513708-95CB-4CED-83E0-0E8EBA968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9C74577-3880-44F7-BBD4-16C3DE6D3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AD511C0-5CFF-40DE-9AE2-1918B1D5D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D3CE9C5-522C-44BE-895C-FCF0FE3D5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51513C3-6B10-43A4-ACAA-2E163CCF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8AC8574-82BF-4ABA-9750-2813B4EEB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59F05E3-17FB-42E0-811B-B100F3EA2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C5CD40C-D8D9-4692-B1A8-9A4B2E5DE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E9C1B-2186-478C-805A-B59305FAD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109348-40CC-4D7E-A5D2-268128A01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41D69CF-8AEB-488C-AEB5-A9EBBD50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C576032-6EF4-4123-860D-771293F0C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555566A-2EC7-4061-899C-3D38559E8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A3D4F0A-D075-4B1B-8755-5F3C3FE93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5583A2E-4E58-40CB-8AF9-442675128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9009ECF7-9A0C-4FC1-8A19-A8FD0B2EFEE2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F3D44F-C90B-4653-B2D0-1A6722B07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6B6C443-05FF-4F3E-AB9D-D0E599C60F93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4613A23-E867-4A16-8CF4-D23FE2107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4A9884B-679E-4E6A-A5DE-908B415FD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088CBA8-AFEC-447E-B405-BEBEC3D97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71BCA24-2896-4A40-96EC-479221BC1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74C1B0-21F7-4A16-BC43-88269F325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70F4ED5-8BE0-4097-8A7C-3A7C6CABA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DFEBD37-7FA7-4F86-BDDD-6EF3C296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88F1F3-42C2-45A6-ADCF-5F8C7F686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D8CED7F-534C-4BD5-BFC3-FD7FF6793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7391B0-C381-4EA6-BFB4-8C1761DC4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3D0661-2CFA-4AB5-8954-503FF284C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F5946E-6C68-46AC-AE22-0AB6DA25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EBD915-0F8C-41D3-8D6C-480917354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4C3C9A7-90E9-4A80-8B11-B9B0FC922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67F0FDB-82B3-4CAA-BA28-0459B5308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3327772-7A4B-4CBD-AC55-3F6BCB1FF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477D31-10DA-4224-9589-F608B881D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53E6668-86C6-43DE-A0C7-8A74BCF81A8F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845085-B813-4FC4-8DE1-241933ADF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EADB41B-A62B-4071-9811-C48DB2FC613D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5D3E42-AB7F-4539-AD2C-6B5E0E1AB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9D27943-492C-4E08-B990-7A5FFAC5F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3F36213-C0D2-4FB6-B96D-484A03DA3E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9D6E3D-2A24-4B3A-9518-50A4E1EA1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7BFBD86-74FF-44CE-A4AE-F4C288D3D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CE6EDDD-C35C-4662-BDAA-4F9F65274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BDF196F-A811-4E4A-A06F-A07220441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040F45F-335D-49C3-8C44-BD0116EB8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CAD30E4-66FB-4CF6-A23F-773AB6A0E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627EAEE-6690-4DD1-84E3-05070EEC2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ED96C58-386B-4665-B474-5C80590CB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DBC3351-F648-4D24-BA44-56F90C36D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3B1C125-F426-483D-8755-5C1CAACB0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F32BB8-8B29-4433-8536-9960143A0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E410AA2-A893-4528-918F-8A5B2CBE2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C01AC35-E6DF-429D-B2F4-A49EE369E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eg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eg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eg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jpeg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eg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33071C-98BE-4637-86AE-90F5542F9A9F}">
  <dimension ref="A1"/>
  <sheetViews>
    <sheetView tabSelected="1" workbookViewId="0">
      <selection activeCell="E44" sqref="E44"/>
    </sheetView>
  </sheetViews>
  <sheetFormatPr defaultRowHeight="15" x14ac:dyDescent="0.25"/>
  <sheetData>
    <row r="1" spans="1:1" x14ac:dyDescent="0.25">
      <c r="A1" s="2" t="s">
        <v>56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75AF54-5036-4B09-B3BA-693EBF794BE0}">
  <dimension ref="A1:L57"/>
  <sheetViews>
    <sheetView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2" t="s">
        <v>88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17" priority="2" operator="containsText" text="Yes">
      <formula>NOT(ISERROR(SEARCH("Yes",E1)))</formula>
    </cfRule>
  </conditionalFormatting>
  <conditionalFormatting sqref="L1:L1048576">
    <cfRule type="containsText" dxfId="16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BDF059-24F2-4F88-A09F-10F0D8380602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" t="s">
        <v>89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15" priority="2" operator="containsText" text="Yes">
      <formula>NOT(ISERROR(SEARCH("Yes",E1)))</formula>
    </cfRule>
  </conditionalFormatting>
  <conditionalFormatting sqref="L1:L1048576">
    <cfRule type="containsText" dxfId="14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708757-98AB-496F-BC4D-F430A9B8771D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" t="s">
        <v>90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13" priority="2" operator="containsText" text="Yes">
      <formula>NOT(ISERROR(SEARCH("Yes",E1)))</formula>
    </cfRule>
  </conditionalFormatting>
  <conditionalFormatting sqref="L1:L1048576">
    <cfRule type="containsText" dxfId="12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CA6D85-8129-40A4-B7D7-51878C61B71A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" t="s">
        <v>91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11" priority="2" operator="containsText" text="Yes">
      <formula>NOT(ISERROR(SEARCH("Yes",E1)))</formula>
    </cfRule>
  </conditionalFormatting>
  <conditionalFormatting sqref="L1:L1048576">
    <cfRule type="containsText" dxfId="1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BC11B-B94F-4D0E-AE48-B9D289B4CF04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" t="s">
        <v>92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9" priority="2" operator="containsText" text="Yes">
      <formula>NOT(ISERROR(SEARCH("Yes",E1)))</formula>
    </cfRule>
  </conditionalFormatting>
  <conditionalFormatting sqref="L1:L1048576">
    <cfRule type="containsText" dxfId="8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C028A5-C500-42C5-83ED-F2B5B64A2FC9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" t="s">
        <v>93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7" priority="2" operator="containsText" text="Yes">
      <formula>NOT(ISERROR(SEARCH("Yes",E1)))</formula>
    </cfRule>
  </conditionalFormatting>
  <conditionalFormatting sqref="L1:L1048576">
    <cfRule type="containsText" dxfId="6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A65BB6-E170-4E02-AD6E-3BCE3AC5F221}">
  <dimension ref="A1:AC17"/>
  <sheetViews>
    <sheetView workbookViewId="0">
      <selection activeCell="E17" sqref="E17"/>
    </sheetView>
  </sheetViews>
  <sheetFormatPr defaultRowHeight="15" x14ac:dyDescent="0.25"/>
  <cols>
    <col min="1" max="1" width="21.42578125" customWidth="1"/>
    <col min="2" max="3" width="16.85546875" customWidth="1"/>
    <col min="4" max="4" width="19.85546875" customWidth="1"/>
    <col min="5" max="5" width="16.85546875" customWidth="1"/>
    <col min="6" max="6" width="15.42578125" customWidth="1"/>
    <col min="7" max="7" width="16.42578125" customWidth="1"/>
  </cols>
  <sheetData>
    <row r="1" spans="1:29" ht="62.25" thickBot="1" x14ac:dyDescent="0.95">
      <c r="A1" s="43" t="s">
        <v>94</v>
      </c>
      <c r="B1" s="43"/>
      <c r="C1" s="43"/>
      <c r="D1" s="43"/>
      <c r="E1" s="43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65"/>
      <c r="U1" s="65"/>
      <c r="V1" s="65"/>
      <c r="W1" s="65"/>
      <c r="X1" s="65"/>
      <c r="Y1" s="65"/>
      <c r="Z1" s="65"/>
      <c r="AA1" s="65"/>
      <c r="AB1" s="65"/>
      <c r="AC1" s="65"/>
    </row>
    <row r="2" spans="1:29" ht="15.75" thickBot="1" x14ac:dyDescent="0.3">
      <c r="A2" s="52" t="s">
        <v>95</v>
      </c>
      <c r="B2" s="53"/>
      <c r="C2" s="54"/>
      <c r="D2" s="52" t="s">
        <v>96</v>
      </c>
      <c r="E2" s="53"/>
      <c r="F2" s="54"/>
      <c r="G2" s="69"/>
      <c r="H2" s="69"/>
      <c r="I2" s="68"/>
    </row>
    <row r="3" spans="1:29" ht="15.75" thickBot="1" x14ac:dyDescent="0.3">
      <c r="A3" s="56" t="s">
        <v>99</v>
      </c>
      <c r="B3" s="61" t="s">
        <v>100</v>
      </c>
      <c r="C3" s="62" t="s">
        <v>101</v>
      </c>
      <c r="D3" s="56" t="s">
        <v>102</v>
      </c>
      <c r="E3" s="49" t="s">
        <v>103</v>
      </c>
      <c r="F3" s="67" t="s">
        <v>101</v>
      </c>
      <c r="G3" s="69"/>
      <c r="H3" s="70"/>
      <c r="I3" s="70"/>
    </row>
    <row r="4" spans="1:29" ht="26.25" x14ac:dyDescent="0.4">
      <c r="A4" s="57" t="s">
        <v>82</v>
      </c>
      <c r="B4" s="59">
        <f>SUM(Bab!B15,Bab!I15)</f>
        <v>0</v>
      </c>
      <c r="C4" s="63">
        <f>B4/110</f>
        <v>0</v>
      </c>
      <c r="D4" s="45" t="s">
        <v>0</v>
      </c>
      <c r="E4" s="73">
        <f>SUM(Bab!B36,Tideway!B36,Crossing!B36,Outskirts!B36,Farmhouse!B36,Ministry!B36,Ministry!B36,Summit!B36,Refinery!B36,PowerPlant!B36,Precint!B36,Hillside!B36,Tell!B36,Hideout!B36)</f>
        <v>0</v>
      </c>
      <c r="F4" s="74">
        <f>E4/182</f>
        <v>0</v>
      </c>
      <c r="G4" s="50"/>
      <c r="H4" s="71"/>
      <c r="I4" s="71"/>
    </row>
    <row r="5" spans="1:29" ht="26.25" x14ac:dyDescent="0.4">
      <c r="A5" s="57" t="s">
        <v>12</v>
      </c>
      <c r="B5" s="59">
        <f>SUM(Tideway!B15,Tideway!I15)</f>
        <v>0</v>
      </c>
      <c r="C5" s="63">
        <f t="shared" ref="C5:C17" si="0">B5/110</f>
        <v>0</v>
      </c>
      <c r="D5" s="46" t="s">
        <v>1</v>
      </c>
      <c r="E5" s="59">
        <f>SUM(Bab!B37,Tideway!B37,Crossing!B37,Outskirts!B37,Farmhouse!B37,Ministry!B37,Ministry!B37,Summit!B37,Refinery!B37,PowerPlant!B37,Precint!B37,Hillside!B37,Tell!B37,Hideout!B37)</f>
        <v>0</v>
      </c>
      <c r="F5" s="63"/>
      <c r="G5" s="50"/>
      <c r="H5" s="71"/>
      <c r="I5" s="71"/>
    </row>
    <row r="6" spans="1:29" ht="26.25" x14ac:dyDescent="0.4">
      <c r="A6" s="57" t="s">
        <v>83</v>
      </c>
      <c r="B6" s="59">
        <f>SUM(Crossing!B15,Crossing!I15)</f>
        <v>0</v>
      </c>
      <c r="C6" s="63">
        <f t="shared" si="0"/>
        <v>0</v>
      </c>
      <c r="D6" s="46" t="s">
        <v>3</v>
      </c>
      <c r="E6" s="59">
        <f>SUM(Bab!B38,Tideway!B38,Crossing!B38,Outskirts!B38,Farmhouse!B38,Ministry!B38,Ministry!B38,Summit!B38,Refinery!B38,PowerPlant!B38,Precint!B38,Hillside!B38,Tell!B38,Hideout!B38)</f>
        <v>0</v>
      </c>
      <c r="F6" s="63"/>
      <c r="G6" s="50"/>
      <c r="H6" s="71"/>
      <c r="I6" s="71"/>
    </row>
    <row r="7" spans="1:29" ht="26.25" x14ac:dyDescent="0.4">
      <c r="A7" s="57" t="s">
        <v>84</v>
      </c>
      <c r="B7" s="59">
        <f>SUM(Outskirts!B15,Outskirts!I15)</f>
        <v>0</v>
      </c>
      <c r="C7" s="63">
        <f t="shared" si="0"/>
        <v>0</v>
      </c>
      <c r="D7" s="46" t="s">
        <v>59</v>
      </c>
      <c r="E7" s="59">
        <f>SUM(Bab!B39,Tideway!B39,Crossing!B39,Outskirts!B39,Farmhouse!B39,Ministry!B39,Ministry!B39,Summit!B39,Refinery!B39,PowerPlant!B39,Precint!B39,Hillside!B39,Tell!B39,Hideout!B39)</f>
        <v>0</v>
      </c>
      <c r="F7" s="63"/>
      <c r="G7" s="50"/>
      <c r="H7" s="71"/>
      <c r="I7" s="71"/>
    </row>
    <row r="8" spans="1:29" ht="26.25" x14ac:dyDescent="0.4">
      <c r="A8" s="57" t="s">
        <v>85</v>
      </c>
      <c r="B8" s="59">
        <f>SUM(Farmhouse!B15,Farmhouse!I15)</f>
        <v>0</v>
      </c>
      <c r="C8" s="63">
        <f t="shared" si="0"/>
        <v>0</v>
      </c>
      <c r="D8" s="46" t="s">
        <v>5</v>
      </c>
      <c r="E8" s="59">
        <f>SUM(Bab!B40,Tideway!B40,Crossing!B40,Outskirts!B40,Farmhouse!B40,Ministry!B40,Ministry!B40,Summit!B40,Refinery!B40,PowerPlant!B40,Precint!B40,Hillside!B40,Tell!B40,Hideout!B40)</f>
        <v>0</v>
      </c>
      <c r="F8" s="63"/>
      <c r="G8" s="50"/>
      <c r="H8" s="71"/>
      <c r="I8" s="71"/>
    </row>
    <row r="9" spans="1:29" ht="27" thickBot="1" x14ac:dyDescent="0.45">
      <c r="A9" s="57" t="s">
        <v>86</v>
      </c>
      <c r="B9" s="59">
        <f>SUM(Ministry!B15,Ministry!I15)</f>
        <v>0</v>
      </c>
      <c r="C9" s="63">
        <f t="shared" si="0"/>
        <v>0</v>
      </c>
      <c r="D9" s="47" t="s">
        <v>97</v>
      </c>
      <c r="E9" s="60">
        <f>SUM(Bab!B41,Tideway!B41,Crossing!B41,Outskirts!B41,Farmhouse!B41,Ministry!B41,Ministry!B41,Summit!B41,Refinery!B41,PowerPlant!B41,Precint!B41,Hillside!B41,Tell!B41,Hideout!B41)</f>
        <v>0</v>
      </c>
      <c r="F9" s="64"/>
      <c r="G9" s="50"/>
      <c r="H9" s="71"/>
      <c r="I9" s="71"/>
    </row>
    <row r="10" spans="1:29" ht="27" thickBot="1" x14ac:dyDescent="0.45">
      <c r="A10" s="57" t="s">
        <v>87</v>
      </c>
      <c r="B10" s="59">
        <f>SUM(Summit!B15,Summit!I15)</f>
        <v>0</v>
      </c>
      <c r="C10" s="63">
        <f t="shared" si="0"/>
        <v>0</v>
      </c>
      <c r="D10" s="60"/>
      <c r="E10" s="55"/>
      <c r="F10" s="64"/>
      <c r="G10" s="48"/>
      <c r="H10" s="44"/>
      <c r="I10" s="44"/>
    </row>
    <row r="11" spans="1:29" ht="26.25" x14ac:dyDescent="0.4">
      <c r="A11" s="57" t="s">
        <v>88</v>
      </c>
      <c r="B11" s="59">
        <f>SUM(Refinery!B15,Refinery!I15)</f>
        <v>0</v>
      </c>
      <c r="C11" s="63">
        <f t="shared" si="0"/>
        <v>0</v>
      </c>
      <c r="D11" s="50"/>
      <c r="E11" s="50"/>
      <c r="F11" s="48"/>
      <c r="G11" s="48"/>
      <c r="H11" s="44"/>
      <c r="I11" s="44"/>
    </row>
    <row r="12" spans="1:29" ht="26.25" x14ac:dyDescent="0.4">
      <c r="A12" s="57" t="s">
        <v>89</v>
      </c>
      <c r="B12" s="59">
        <f>SUM(PowerPlant!B15,PowerPlant!I15)</f>
        <v>0</v>
      </c>
      <c r="C12" s="63">
        <f t="shared" si="0"/>
        <v>0</v>
      </c>
      <c r="D12" s="50"/>
      <c r="E12" s="50"/>
      <c r="F12" s="48"/>
      <c r="G12" s="48"/>
      <c r="H12" s="44"/>
      <c r="I12" s="44"/>
    </row>
    <row r="13" spans="1:29" ht="26.25" x14ac:dyDescent="0.4">
      <c r="A13" s="57" t="s">
        <v>90</v>
      </c>
      <c r="B13" s="59">
        <f>SUM(Precint!B15,Precint!I15)</f>
        <v>0</v>
      </c>
      <c r="C13" s="63">
        <f t="shared" si="0"/>
        <v>0</v>
      </c>
      <c r="D13" s="50"/>
      <c r="E13" s="50"/>
      <c r="F13" s="48"/>
      <c r="G13" s="48"/>
      <c r="H13" s="44"/>
      <c r="I13" s="44"/>
    </row>
    <row r="14" spans="1:29" ht="26.25" x14ac:dyDescent="0.4">
      <c r="A14" s="57" t="s">
        <v>91</v>
      </c>
      <c r="B14" s="59">
        <f>SUM(Hillside!B15,Hillside!I15)</f>
        <v>0</v>
      </c>
      <c r="C14" s="63">
        <f t="shared" si="0"/>
        <v>0</v>
      </c>
      <c r="D14" s="50"/>
      <c r="E14" s="50"/>
      <c r="F14" s="48"/>
      <c r="G14" s="48"/>
      <c r="H14" s="44"/>
      <c r="I14" s="44"/>
    </row>
    <row r="15" spans="1:29" ht="26.25" x14ac:dyDescent="0.4">
      <c r="A15" s="57" t="s">
        <v>92</v>
      </c>
      <c r="B15" s="59">
        <f>SUM(Tell!B15,Tell!I15)</f>
        <v>0</v>
      </c>
      <c r="C15" s="63">
        <f t="shared" si="0"/>
        <v>0</v>
      </c>
      <c r="D15" s="50"/>
      <c r="E15" s="50"/>
      <c r="F15" s="48"/>
      <c r="G15" s="48"/>
      <c r="H15" s="44"/>
      <c r="I15" s="44"/>
    </row>
    <row r="16" spans="1:29" ht="27" thickBot="1" x14ac:dyDescent="0.45">
      <c r="A16" s="58" t="s">
        <v>93</v>
      </c>
      <c r="B16" s="59">
        <f>SUM(Hideout!B15,Hideout!I15)</f>
        <v>0</v>
      </c>
      <c r="C16" s="63">
        <f t="shared" si="0"/>
        <v>0</v>
      </c>
      <c r="D16" s="50"/>
      <c r="E16" s="50"/>
      <c r="F16" s="48"/>
      <c r="G16" s="48"/>
      <c r="H16" s="44"/>
      <c r="I16" s="44"/>
    </row>
    <row r="17" spans="1:9" ht="27" thickBot="1" x14ac:dyDescent="0.45">
      <c r="A17" s="47" t="s">
        <v>98</v>
      </c>
      <c r="B17" s="55">
        <f>SUM(B4:B16)</f>
        <v>0</v>
      </c>
      <c r="C17" s="63">
        <f>B17/1430</f>
        <v>0</v>
      </c>
      <c r="D17" s="48"/>
      <c r="E17" s="48"/>
      <c r="F17" s="48"/>
      <c r="G17" s="48"/>
      <c r="H17" s="44"/>
      <c r="I17" s="44"/>
    </row>
  </sheetData>
  <mergeCells count="3">
    <mergeCell ref="A2:C2"/>
    <mergeCell ref="A1:S1"/>
    <mergeCell ref="D2:F2"/>
  </mergeCells>
  <conditionalFormatting sqref="C4:C17">
    <cfRule type="cellIs" dxfId="5" priority="4" operator="equal">
      <formula>1</formula>
    </cfRule>
    <cfRule type="cellIs" dxfId="4" priority="5" operator="greaterThan">
      <formula>0.75</formula>
    </cfRule>
    <cfRule type="cellIs" dxfId="3" priority="6" operator="greaterThan">
      <formula>0.49</formula>
    </cfRule>
  </conditionalFormatting>
  <conditionalFormatting sqref="F4:F9">
    <cfRule type="cellIs" dxfId="0" priority="3" operator="greaterThan">
      <formula>0.49</formula>
    </cfRule>
    <cfRule type="cellIs" dxfId="1" priority="2" operator="greaterThan">
      <formula>0.75</formula>
    </cfRule>
    <cfRule type="cellIs" dxfId="2" priority="1" operator="equal">
      <formula>1</formula>
    </cfRule>
  </conditionalFormatting>
  <pageMargins left="0.7" right="0.7" top="0.75" bottom="0.75" header="0.3" footer="0.3"/>
  <pageSetup orientation="portrait" horizontalDpi="0" verticalDpi="0" r:id="rId1"/>
  <picture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6FE4F3-33AE-41B6-87B8-6F2B56742BC5}">
  <dimension ref="A1:L57"/>
  <sheetViews>
    <sheetView workbookViewId="0">
      <selection activeCell="B43" sqref="B4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" t="s">
        <v>82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33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33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33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33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33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31" priority="2" operator="containsText" text="Yes">
      <formula>NOT(ISERROR(SEARCH("Yes",E1)))</formula>
    </cfRule>
  </conditionalFormatting>
  <conditionalFormatting sqref="L1:L1048576">
    <cfRule type="containsText" dxfId="3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65DBDE-9F56-4774-BAC2-799355D2751E}">
  <dimension ref="A1:L57"/>
  <sheetViews>
    <sheetView topLeftCell="A9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" t="s">
        <v>12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3:H33"/>
    <mergeCell ref="G34:H34"/>
    <mergeCell ref="G27:H27"/>
    <mergeCell ref="G28:H28"/>
    <mergeCell ref="G29:H29"/>
    <mergeCell ref="G30:H30"/>
    <mergeCell ref="G31:H31"/>
    <mergeCell ref="G32:H32"/>
    <mergeCell ref="G21:H21"/>
    <mergeCell ref="G22:H22"/>
    <mergeCell ref="G23:H23"/>
    <mergeCell ref="G24:H24"/>
    <mergeCell ref="G25:H25"/>
    <mergeCell ref="G26:H26"/>
    <mergeCell ref="G15:H15"/>
    <mergeCell ref="G16:H16"/>
    <mergeCell ref="G17:H17"/>
    <mergeCell ref="G18:H18"/>
    <mergeCell ref="G19:H19"/>
    <mergeCell ref="G20:H20"/>
    <mergeCell ref="A1:K1"/>
    <mergeCell ref="G2:I2"/>
    <mergeCell ref="A3:A13"/>
    <mergeCell ref="G3:I13"/>
    <mergeCell ref="G14:H14"/>
  </mergeCells>
  <conditionalFormatting sqref="E1:E1048576">
    <cfRule type="containsText" dxfId="29" priority="2" operator="containsText" text="Yes">
      <formula>NOT(ISERROR(SEARCH("Yes",E1)))</formula>
    </cfRule>
  </conditionalFormatting>
  <conditionalFormatting sqref="L1:L1048576">
    <cfRule type="containsText" dxfId="28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1BFAA1-E72B-451E-A2E8-8622898E7102}">
  <dimension ref="A1:L57"/>
  <sheetViews>
    <sheetView topLeftCell="A7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" t="s">
        <v>83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27" priority="2" operator="containsText" text="Yes">
      <formula>NOT(ISERROR(SEARCH("Yes",E1)))</formula>
    </cfRule>
  </conditionalFormatting>
  <conditionalFormatting sqref="L1:L1048576">
    <cfRule type="containsText" dxfId="26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13E773-501C-49BE-8E28-5264DDB400C7}">
  <dimension ref="A1:L57"/>
  <sheetViews>
    <sheetView topLeftCell="A1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" t="s">
        <v>84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25" priority="2" operator="containsText" text="Yes">
      <formula>NOT(ISERROR(SEARCH("Yes",E1)))</formula>
    </cfRule>
  </conditionalFormatting>
  <conditionalFormatting sqref="L1:L1048576">
    <cfRule type="containsText" dxfId="24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E18898-793A-4505-B65A-52035C1EC34D}">
  <dimension ref="A1:L57"/>
  <sheetViews>
    <sheetView topLeftCell="A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75" t="s">
        <v>85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23" priority="2" operator="containsText" text="Yes">
      <formula>NOT(ISERROR(SEARCH("Yes",E1)))</formula>
    </cfRule>
  </conditionalFormatting>
  <conditionalFormatting sqref="L1:L1048576">
    <cfRule type="containsText" dxfId="22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B0FD31-C511-473D-A56E-23A893DEBD1D}">
  <dimension ref="A1:L57"/>
  <sheetViews>
    <sheetView topLeftCell="A1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" t="s">
        <v>86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21" priority="2" operator="containsText" text="Yes">
      <formula>NOT(ISERROR(SEARCH("Yes",E1)))</formula>
    </cfRule>
  </conditionalFormatting>
  <conditionalFormatting sqref="L1:L1048576">
    <cfRule type="containsText" dxfId="2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3CB1BA-8132-4A4C-8757-9F839304B2ED}">
  <dimension ref="A1:L57"/>
  <sheetViews>
    <sheetView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4" t="s">
        <v>87</v>
      </c>
      <c r="B1" s="4"/>
      <c r="C1" s="3"/>
      <c r="D1" s="3"/>
      <c r="E1" s="3"/>
      <c r="F1" s="3"/>
      <c r="G1" s="3"/>
      <c r="H1" s="3"/>
      <c r="I1" s="3"/>
      <c r="J1" s="3"/>
      <c r="K1" s="3"/>
    </row>
    <row r="2" spans="1:12" ht="16.5" thickBot="1" x14ac:dyDescent="0.3">
      <c r="A2" s="5" t="s">
        <v>54</v>
      </c>
      <c r="B2" s="6"/>
      <c r="C2" s="6" t="s">
        <v>55</v>
      </c>
      <c r="D2" s="6" t="s">
        <v>57</v>
      </c>
      <c r="E2" s="6" t="s">
        <v>60</v>
      </c>
      <c r="F2" s="19"/>
      <c r="G2" s="20" t="s">
        <v>54</v>
      </c>
      <c r="H2" s="20"/>
      <c r="I2" s="20"/>
      <c r="J2" s="6" t="s">
        <v>55</v>
      </c>
      <c r="K2" s="6" t="s">
        <v>57</v>
      </c>
      <c r="L2" s="7" t="s">
        <v>60</v>
      </c>
    </row>
    <row r="3" spans="1:12" x14ac:dyDescent="0.25">
      <c r="A3" s="23"/>
      <c r="B3" s="32"/>
      <c r="C3" s="5" t="s">
        <v>0</v>
      </c>
      <c r="D3" s="16" t="s">
        <v>27</v>
      </c>
      <c r="E3" s="16"/>
      <c r="F3" s="11"/>
      <c r="G3" s="25"/>
      <c r="H3" s="26"/>
      <c r="I3" s="26"/>
      <c r="J3" s="5" t="s">
        <v>0</v>
      </c>
      <c r="K3" s="30" t="s">
        <v>27</v>
      </c>
      <c r="L3" s="17"/>
    </row>
    <row r="4" spans="1:12" x14ac:dyDescent="0.25">
      <c r="A4" s="24"/>
      <c r="B4" s="33"/>
      <c r="C4" s="18" t="s">
        <v>51</v>
      </c>
      <c r="D4" s="9" t="s">
        <v>28</v>
      </c>
      <c r="E4" s="9" t="s">
        <v>79</v>
      </c>
      <c r="F4" s="11"/>
      <c r="G4" s="27"/>
      <c r="H4" s="21"/>
      <c r="I4" s="21"/>
      <c r="J4" s="18" t="s">
        <v>51</v>
      </c>
      <c r="K4" s="9" t="s">
        <v>28</v>
      </c>
      <c r="L4" s="10" t="s">
        <v>79</v>
      </c>
    </row>
    <row r="5" spans="1:12" x14ac:dyDescent="0.25">
      <c r="A5" s="24"/>
      <c r="B5" s="33"/>
      <c r="C5" s="18" t="s">
        <v>52</v>
      </c>
      <c r="D5" s="9" t="s">
        <v>29</v>
      </c>
      <c r="E5" s="9" t="s">
        <v>79</v>
      </c>
      <c r="F5" s="11"/>
      <c r="G5" s="27"/>
      <c r="H5" s="21"/>
      <c r="I5" s="21"/>
      <c r="J5" s="18" t="s">
        <v>52</v>
      </c>
      <c r="K5" s="9" t="s">
        <v>29</v>
      </c>
      <c r="L5" s="10" t="s">
        <v>79</v>
      </c>
    </row>
    <row r="6" spans="1:12" x14ac:dyDescent="0.25">
      <c r="A6" s="24"/>
      <c r="B6" s="33"/>
      <c r="C6" s="18" t="s">
        <v>53</v>
      </c>
      <c r="D6" s="9" t="s">
        <v>30</v>
      </c>
      <c r="E6" s="9" t="s">
        <v>79</v>
      </c>
      <c r="F6" s="11"/>
      <c r="G6" s="27"/>
      <c r="H6" s="21"/>
      <c r="I6" s="21"/>
      <c r="J6" s="18" t="s">
        <v>53</v>
      </c>
      <c r="K6" s="9" t="s">
        <v>30</v>
      </c>
      <c r="L6" s="10" t="s">
        <v>79</v>
      </c>
    </row>
    <row r="7" spans="1:12" x14ac:dyDescent="0.25">
      <c r="A7" s="24"/>
      <c r="B7" s="33"/>
      <c r="C7" s="11"/>
      <c r="D7" s="9" t="s">
        <v>31</v>
      </c>
      <c r="E7" s="9" t="s">
        <v>79</v>
      </c>
      <c r="F7" s="11"/>
      <c r="G7" s="27"/>
      <c r="H7" s="21"/>
      <c r="I7" s="21"/>
      <c r="J7" s="11"/>
      <c r="K7" s="9" t="s">
        <v>31</v>
      </c>
      <c r="L7" s="10" t="s">
        <v>79</v>
      </c>
    </row>
    <row r="8" spans="1:12" x14ac:dyDescent="0.25">
      <c r="A8" s="24"/>
      <c r="B8" s="33"/>
      <c r="C8" s="11"/>
      <c r="D8" s="9" t="s">
        <v>32</v>
      </c>
      <c r="E8" s="9" t="s">
        <v>79</v>
      </c>
      <c r="F8" s="11"/>
      <c r="G8" s="27"/>
      <c r="H8" s="21"/>
      <c r="I8" s="21"/>
      <c r="J8" s="11"/>
      <c r="K8" s="9" t="s">
        <v>32</v>
      </c>
      <c r="L8" s="10" t="s">
        <v>79</v>
      </c>
    </row>
    <row r="9" spans="1:12" x14ac:dyDescent="0.25">
      <c r="A9" s="24"/>
      <c r="B9" s="33"/>
      <c r="C9" s="11"/>
      <c r="D9" s="9" t="s">
        <v>18</v>
      </c>
      <c r="E9" s="9" t="s">
        <v>79</v>
      </c>
      <c r="F9" s="11"/>
      <c r="G9" s="27"/>
      <c r="H9" s="21"/>
      <c r="I9" s="21"/>
      <c r="J9" s="11"/>
      <c r="K9" s="9" t="s">
        <v>18</v>
      </c>
      <c r="L9" s="10" t="s">
        <v>79</v>
      </c>
    </row>
    <row r="10" spans="1:12" x14ac:dyDescent="0.25">
      <c r="A10" s="24"/>
      <c r="B10" s="33"/>
      <c r="C10" s="11"/>
      <c r="D10" s="9" t="s">
        <v>33</v>
      </c>
      <c r="E10" s="9" t="s">
        <v>79</v>
      </c>
      <c r="F10" s="11"/>
      <c r="G10" s="27"/>
      <c r="H10" s="21"/>
      <c r="I10" s="21"/>
      <c r="J10" s="11"/>
      <c r="K10" s="9" t="s">
        <v>33</v>
      </c>
      <c r="L10" s="10" t="s">
        <v>79</v>
      </c>
    </row>
    <row r="11" spans="1:12" x14ac:dyDescent="0.25">
      <c r="A11" s="24"/>
      <c r="B11" s="33"/>
      <c r="C11" s="11"/>
      <c r="D11" s="9" t="s">
        <v>16</v>
      </c>
      <c r="E11" s="9" t="s">
        <v>79</v>
      </c>
      <c r="F11" s="11"/>
      <c r="G11" s="27"/>
      <c r="H11" s="21"/>
      <c r="I11" s="21"/>
      <c r="J11" s="11"/>
      <c r="K11" s="9" t="s">
        <v>16</v>
      </c>
      <c r="L11" s="10" t="s">
        <v>79</v>
      </c>
    </row>
    <row r="12" spans="1:12" x14ac:dyDescent="0.25">
      <c r="A12" s="24"/>
      <c r="B12" s="33"/>
      <c r="C12" s="11"/>
      <c r="D12" s="9" t="s">
        <v>19</v>
      </c>
      <c r="E12" s="9" t="s">
        <v>79</v>
      </c>
      <c r="F12" s="11"/>
      <c r="G12" s="27"/>
      <c r="H12" s="21"/>
      <c r="I12" s="21"/>
      <c r="J12" s="11"/>
      <c r="K12" s="9" t="s">
        <v>19</v>
      </c>
      <c r="L12" s="10" t="s">
        <v>79</v>
      </c>
    </row>
    <row r="13" spans="1:12" ht="16.5" thickBot="1" x14ac:dyDescent="0.3">
      <c r="A13" s="24"/>
      <c r="B13" s="33"/>
      <c r="C13" s="11"/>
      <c r="D13" s="9" t="s">
        <v>15</v>
      </c>
      <c r="E13" s="9" t="s">
        <v>79</v>
      </c>
      <c r="F13" s="11"/>
      <c r="G13" s="28"/>
      <c r="H13" s="29"/>
      <c r="I13" s="29"/>
      <c r="J13" s="11"/>
      <c r="K13" s="9" t="s">
        <v>15</v>
      </c>
      <c r="L13" s="10" t="s">
        <v>79</v>
      </c>
    </row>
    <row r="14" spans="1:12" x14ac:dyDescent="0.25">
      <c r="A14" s="8" t="s">
        <v>71</v>
      </c>
      <c r="B14" s="8"/>
      <c r="C14" s="11"/>
      <c r="D14" s="9" t="s">
        <v>20</v>
      </c>
      <c r="E14" s="9" t="s">
        <v>79</v>
      </c>
      <c r="F14" s="11"/>
      <c r="G14" s="36" t="s">
        <v>80</v>
      </c>
      <c r="H14" s="36"/>
      <c r="I14" s="8"/>
      <c r="J14" s="11"/>
      <c r="K14" s="9" t="s">
        <v>20</v>
      </c>
      <c r="L14" s="10" t="s">
        <v>79</v>
      </c>
    </row>
    <row r="15" spans="1:12" x14ac:dyDescent="0.25">
      <c r="A15" s="34" t="s">
        <v>70</v>
      </c>
      <c r="B15" s="41">
        <f>COUNTIF(E3:E70,"Yes")</f>
        <v>0</v>
      </c>
      <c r="C15" s="11"/>
      <c r="D15" s="9" t="s">
        <v>21</v>
      </c>
      <c r="E15" s="9" t="s">
        <v>79</v>
      </c>
      <c r="F15" s="11"/>
      <c r="G15" s="37" t="s">
        <v>70</v>
      </c>
      <c r="H15" s="37"/>
      <c r="I15" s="41">
        <f>COUNTIF(L3:L70,"Yes")</f>
        <v>0</v>
      </c>
      <c r="J15" s="11"/>
      <c r="K15" s="9" t="s">
        <v>21</v>
      </c>
      <c r="L15" s="10" t="s">
        <v>79</v>
      </c>
    </row>
    <row r="16" spans="1:12" ht="16.5" thickBot="1" x14ac:dyDescent="0.3">
      <c r="A16" s="34" t="s">
        <v>72</v>
      </c>
      <c r="B16" s="41">
        <f>COUNTIF(D3:D87,"*")</f>
        <v>55</v>
      </c>
      <c r="C16" s="13"/>
      <c r="D16" s="14" t="s">
        <v>34</v>
      </c>
      <c r="E16" s="15" t="s">
        <v>79</v>
      </c>
      <c r="F16" s="11"/>
      <c r="G16" s="37" t="s">
        <v>72</v>
      </c>
      <c r="H16" s="37"/>
      <c r="I16" s="41">
        <f>COUNTIF(K3:K87,"*")</f>
        <v>55</v>
      </c>
      <c r="J16" s="13"/>
      <c r="K16" s="14" t="s">
        <v>34</v>
      </c>
      <c r="L16" s="15" t="s">
        <v>79</v>
      </c>
    </row>
    <row r="17" spans="1:12" x14ac:dyDescent="0.25">
      <c r="A17" s="18" t="s">
        <v>78</v>
      </c>
      <c r="B17" s="31"/>
      <c r="C17" s="5" t="s">
        <v>1</v>
      </c>
      <c r="D17" s="16" t="s">
        <v>35</v>
      </c>
      <c r="E17" s="9" t="s">
        <v>79</v>
      </c>
      <c r="F17" s="11"/>
      <c r="G17" s="38" t="s">
        <v>78</v>
      </c>
      <c r="H17" s="39"/>
      <c r="I17" s="31"/>
      <c r="J17" s="5" t="s">
        <v>1</v>
      </c>
      <c r="K17" s="16" t="s">
        <v>35</v>
      </c>
      <c r="L17" s="10" t="s">
        <v>79</v>
      </c>
    </row>
    <row r="18" spans="1:12" x14ac:dyDescent="0.25">
      <c r="A18" s="34" t="s">
        <v>70</v>
      </c>
      <c r="B18" s="35">
        <f>COUNTIF(E3:E16,"Yes")</f>
        <v>0</v>
      </c>
      <c r="C18" s="11"/>
      <c r="D18" s="9" t="s">
        <v>36</v>
      </c>
      <c r="E18" s="9" t="s">
        <v>79</v>
      </c>
      <c r="F18" s="11"/>
      <c r="G18" s="37" t="s">
        <v>70</v>
      </c>
      <c r="H18" s="40"/>
      <c r="I18" s="35">
        <f>COUNTIF(L3:L16,"Yes")</f>
        <v>0</v>
      </c>
      <c r="J18" s="11"/>
      <c r="K18" s="9" t="s">
        <v>36</v>
      </c>
      <c r="L18" s="10" t="s">
        <v>79</v>
      </c>
    </row>
    <row r="19" spans="1:12" x14ac:dyDescent="0.25">
      <c r="A19" s="34" t="s">
        <v>72</v>
      </c>
      <c r="B19" s="35">
        <f>COUNTIF(E3:E16,"*")+COUNTIF(E3:E16,"")</f>
        <v>14</v>
      </c>
      <c r="C19" s="11"/>
      <c r="D19" s="9" t="s">
        <v>37</v>
      </c>
      <c r="E19" s="9" t="s">
        <v>79</v>
      </c>
      <c r="F19" s="11"/>
      <c r="G19" s="37" t="s">
        <v>81</v>
      </c>
      <c r="H19" s="40"/>
      <c r="I19" s="35">
        <f>COUNTIF(L3:L16,"*")</f>
        <v>13</v>
      </c>
      <c r="J19" s="11"/>
      <c r="K19" s="9" t="s">
        <v>37</v>
      </c>
      <c r="L19" s="10" t="s">
        <v>79</v>
      </c>
    </row>
    <row r="20" spans="1:12" x14ac:dyDescent="0.25">
      <c r="A20" s="18" t="s">
        <v>74</v>
      </c>
      <c r="B20" s="31"/>
      <c r="C20" s="11"/>
      <c r="D20" s="9" t="s">
        <v>38</v>
      </c>
      <c r="E20" s="9" t="s">
        <v>79</v>
      </c>
      <c r="F20" s="11"/>
      <c r="G20" s="38" t="s">
        <v>74</v>
      </c>
      <c r="H20" s="39"/>
      <c r="I20" s="31"/>
      <c r="J20" s="11"/>
      <c r="K20" s="9" t="s">
        <v>38</v>
      </c>
      <c r="L20" s="10" t="s">
        <v>79</v>
      </c>
    </row>
    <row r="21" spans="1:12" x14ac:dyDescent="0.25">
      <c r="A21" s="34" t="s">
        <v>70</v>
      </c>
      <c r="B21" s="35">
        <f>COUNTIF(E17:E26, "Yes")</f>
        <v>0</v>
      </c>
      <c r="C21" s="11"/>
      <c r="D21" s="9" t="s">
        <v>39</v>
      </c>
      <c r="E21" s="9" t="s">
        <v>79</v>
      </c>
      <c r="F21" s="11"/>
      <c r="G21" s="37" t="s">
        <v>70</v>
      </c>
      <c r="H21" s="40"/>
      <c r="I21" s="35">
        <f>COUNTIF(L17:L26, "Yes")</f>
        <v>0</v>
      </c>
      <c r="J21" s="11"/>
      <c r="K21" s="9" t="s">
        <v>39</v>
      </c>
      <c r="L21" s="10" t="s">
        <v>79</v>
      </c>
    </row>
    <row r="22" spans="1:12" x14ac:dyDescent="0.25">
      <c r="A22" s="34" t="s">
        <v>72</v>
      </c>
      <c r="B22" s="35">
        <f>COUNTIF(E17:E26,"*")+COUNTIF(E17:E26,"")</f>
        <v>10</v>
      </c>
      <c r="C22" s="11"/>
      <c r="D22" s="9" t="s">
        <v>22</v>
      </c>
      <c r="E22" s="9" t="s">
        <v>79</v>
      </c>
      <c r="F22" s="11"/>
      <c r="G22" s="37" t="s">
        <v>72</v>
      </c>
      <c r="H22" s="40"/>
      <c r="I22" s="35">
        <f>COUNTIF(L17:L26,"*")</f>
        <v>10</v>
      </c>
      <c r="J22" s="11"/>
      <c r="K22" s="9" t="s">
        <v>22</v>
      </c>
      <c r="L22" s="10" t="s">
        <v>79</v>
      </c>
    </row>
    <row r="23" spans="1:12" x14ac:dyDescent="0.25">
      <c r="A23" s="18" t="s">
        <v>75</v>
      </c>
      <c r="B23" s="31"/>
      <c r="C23" s="11"/>
      <c r="D23" s="9" t="s">
        <v>40</v>
      </c>
      <c r="E23" s="9" t="s">
        <v>79</v>
      </c>
      <c r="F23" s="11"/>
      <c r="G23" s="38" t="s">
        <v>75</v>
      </c>
      <c r="H23" s="39"/>
      <c r="I23" s="31"/>
      <c r="J23" s="11"/>
      <c r="K23" s="9" t="s">
        <v>40</v>
      </c>
      <c r="L23" s="10" t="s">
        <v>79</v>
      </c>
    </row>
    <row r="24" spans="1:12" x14ac:dyDescent="0.25">
      <c r="A24" s="34" t="s">
        <v>70</v>
      </c>
      <c r="B24" s="35">
        <f>COUNTIF(E27:E34, "Yes")</f>
        <v>0</v>
      </c>
      <c r="C24" s="11"/>
      <c r="D24" s="9" t="s">
        <v>41</v>
      </c>
      <c r="E24" s="9" t="s">
        <v>79</v>
      </c>
      <c r="F24" s="11"/>
      <c r="G24" s="37" t="s">
        <v>70</v>
      </c>
      <c r="H24" s="40"/>
      <c r="I24" s="35">
        <f>COUNTIF(L27:L34, "Yes")</f>
        <v>0</v>
      </c>
      <c r="J24" s="11"/>
      <c r="K24" s="9" t="s">
        <v>41</v>
      </c>
      <c r="L24" s="10" t="s">
        <v>79</v>
      </c>
    </row>
    <row r="25" spans="1:12" x14ac:dyDescent="0.25">
      <c r="A25" s="34" t="s">
        <v>72</v>
      </c>
      <c r="B25" s="35">
        <f>COUNTIF(E27:E34,"*")+COUNTIF(E27:E34,"")</f>
        <v>8</v>
      </c>
      <c r="C25" s="11"/>
      <c r="D25" s="9" t="s">
        <v>2</v>
      </c>
      <c r="E25" s="9" t="s">
        <v>79</v>
      </c>
      <c r="F25" s="11"/>
      <c r="G25" s="37" t="s">
        <v>72</v>
      </c>
      <c r="H25" s="40"/>
      <c r="I25" s="35">
        <f>COUNTIF(L27:L34,"*")</f>
        <v>8</v>
      </c>
      <c r="J25" s="11"/>
      <c r="K25" s="9" t="s">
        <v>2</v>
      </c>
      <c r="L25" s="10" t="s">
        <v>79</v>
      </c>
    </row>
    <row r="26" spans="1:12" ht="16.5" thickBot="1" x14ac:dyDescent="0.3">
      <c r="A26" s="18" t="s">
        <v>76</v>
      </c>
      <c r="B26" s="31"/>
      <c r="C26" s="13"/>
      <c r="D26" s="14" t="s">
        <v>42</v>
      </c>
      <c r="E26" s="15" t="s">
        <v>79</v>
      </c>
      <c r="F26" s="11"/>
      <c r="G26" s="38" t="s">
        <v>76</v>
      </c>
      <c r="H26" s="39"/>
      <c r="I26" s="31"/>
      <c r="J26" s="13"/>
      <c r="K26" s="14" t="s">
        <v>42</v>
      </c>
      <c r="L26" s="15" t="s">
        <v>79</v>
      </c>
    </row>
    <row r="27" spans="1:12" ht="16.5" customHeight="1" x14ac:dyDescent="0.25">
      <c r="A27" s="34" t="s">
        <v>70</v>
      </c>
      <c r="B27" s="35">
        <f>COUNTIF(E35:E42, "Yes")</f>
        <v>0</v>
      </c>
      <c r="C27" s="5" t="s">
        <v>3</v>
      </c>
      <c r="D27" s="16" t="s">
        <v>17</v>
      </c>
      <c r="E27" s="9" t="s">
        <v>79</v>
      </c>
      <c r="F27" s="11"/>
      <c r="G27" s="37" t="s">
        <v>70</v>
      </c>
      <c r="H27" s="40"/>
      <c r="I27" s="35">
        <f>COUNTIF(L35:L42, "Yes")</f>
        <v>0</v>
      </c>
      <c r="J27" s="5" t="s">
        <v>3</v>
      </c>
      <c r="K27" s="16" t="s">
        <v>17</v>
      </c>
      <c r="L27" s="10" t="s">
        <v>79</v>
      </c>
    </row>
    <row r="28" spans="1:12" ht="16.5" customHeight="1" x14ac:dyDescent="0.25">
      <c r="A28" s="34" t="s">
        <v>72</v>
      </c>
      <c r="B28" s="35">
        <f>COUNTIF(E35:E42,"*")+COUNTIF(E35:E42,"")</f>
        <v>8</v>
      </c>
      <c r="C28" s="11"/>
      <c r="D28" s="9" t="s">
        <v>43</v>
      </c>
      <c r="E28" s="9" t="s">
        <v>79</v>
      </c>
      <c r="F28" s="11"/>
      <c r="G28" s="37" t="s">
        <v>72</v>
      </c>
      <c r="H28" s="40"/>
      <c r="I28" s="35">
        <f>COUNTIF(L35:L42,"*")</f>
        <v>8</v>
      </c>
      <c r="J28" s="11"/>
      <c r="K28" s="9" t="s">
        <v>43</v>
      </c>
      <c r="L28" s="10" t="s">
        <v>79</v>
      </c>
    </row>
    <row r="29" spans="1:12" ht="16.5" customHeight="1" x14ac:dyDescent="0.25">
      <c r="A29" s="18" t="s">
        <v>77</v>
      </c>
      <c r="B29" s="31"/>
      <c r="C29" s="11"/>
      <c r="D29" s="9" t="s">
        <v>44</v>
      </c>
      <c r="E29" s="9" t="s">
        <v>79</v>
      </c>
      <c r="F29" s="11"/>
      <c r="G29" s="38" t="s">
        <v>77</v>
      </c>
      <c r="H29" s="39"/>
      <c r="I29" s="31"/>
      <c r="J29" s="11"/>
      <c r="K29" s="9" t="s">
        <v>44</v>
      </c>
      <c r="L29" s="10" t="s">
        <v>79</v>
      </c>
    </row>
    <row r="30" spans="1:12" ht="16.5" customHeight="1" x14ac:dyDescent="0.25">
      <c r="A30" s="34" t="s">
        <v>70</v>
      </c>
      <c r="B30" s="35">
        <f>COUNTIF(E43:E48, "Yes")</f>
        <v>0</v>
      </c>
      <c r="C30" s="11"/>
      <c r="D30" s="9" t="s">
        <v>23</v>
      </c>
      <c r="E30" s="9" t="s">
        <v>79</v>
      </c>
      <c r="F30" s="11"/>
      <c r="G30" s="37" t="s">
        <v>70</v>
      </c>
      <c r="H30" s="40"/>
      <c r="I30" s="35">
        <f>COUNTIF(L43:L48, "Yes")</f>
        <v>0</v>
      </c>
      <c r="J30" s="11"/>
      <c r="K30" s="9" t="s">
        <v>23</v>
      </c>
      <c r="L30" s="10" t="s">
        <v>79</v>
      </c>
    </row>
    <row r="31" spans="1:12" ht="16.5" customHeight="1" x14ac:dyDescent="0.25">
      <c r="A31" s="34" t="s">
        <v>72</v>
      </c>
      <c r="B31" s="35">
        <f>COUNTIF(E43:E48,"*")+COUNTIF(E43:E48,"")</f>
        <v>6</v>
      </c>
      <c r="C31" s="11"/>
      <c r="D31" s="9" t="s">
        <v>4</v>
      </c>
      <c r="E31" s="9" t="s">
        <v>79</v>
      </c>
      <c r="F31" s="11"/>
      <c r="G31" s="37" t="s">
        <v>72</v>
      </c>
      <c r="H31" s="40"/>
      <c r="I31" s="35">
        <f>COUNTIF(L43:L48,"*")</f>
        <v>6</v>
      </c>
      <c r="J31" s="11"/>
      <c r="K31" s="9" t="s">
        <v>4</v>
      </c>
      <c r="L31" s="10" t="s">
        <v>79</v>
      </c>
    </row>
    <row r="32" spans="1:12" ht="16.5" customHeight="1" x14ac:dyDescent="0.25">
      <c r="A32" s="18" t="s">
        <v>73</v>
      </c>
      <c r="B32" s="31"/>
      <c r="C32" s="11"/>
      <c r="D32" s="9" t="s">
        <v>45</v>
      </c>
      <c r="E32" s="9" t="s">
        <v>79</v>
      </c>
      <c r="F32" s="11"/>
      <c r="G32" s="38" t="s">
        <v>73</v>
      </c>
      <c r="H32" s="39"/>
      <c r="I32" s="31"/>
      <c r="J32" s="11"/>
      <c r="K32" s="9" t="s">
        <v>45</v>
      </c>
      <c r="L32" s="10" t="s">
        <v>79</v>
      </c>
    </row>
    <row r="33" spans="1:12" ht="14.25" customHeight="1" x14ac:dyDescent="0.25">
      <c r="A33" s="34" t="s">
        <v>70</v>
      </c>
      <c r="B33" s="35">
        <f>COUNTIF(E49:E57, "Yes")</f>
        <v>0</v>
      </c>
      <c r="C33" s="11"/>
      <c r="D33" s="9" t="s">
        <v>46</v>
      </c>
      <c r="E33" s="9" t="s">
        <v>79</v>
      </c>
      <c r="F33" s="11"/>
      <c r="G33" s="37" t="s">
        <v>70</v>
      </c>
      <c r="H33" s="40"/>
      <c r="I33" s="35">
        <f>COUNTIF(L49:L57, "Yes")</f>
        <v>0</v>
      </c>
      <c r="J33" s="11"/>
      <c r="K33" s="9" t="s">
        <v>46</v>
      </c>
      <c r="L33" s="10" t="s">
        <v>79</v>
      </c>
    </row>
    <row r="34" spans="1:12" ht="16.5" thickBot="1" x14ac:dyDescent="0.3">
      <c r="A34" s="34" t="s">
        <v>72</v>
      </c>
      <c r="B34" s="35">
        <f>COUNTIF(E49:E57,"*")+COUNTIF(E49:E57,"")</f>
        <v>9</v>
      </c>
      <c r="C34" s="13"/>
      <c r="D34" s="14" t="s">
        <v>24</v>
      </c>
      <c r="E34" s="15" t="s">
        <v>79</v>
      </c>
      <c r="F34" s="11"/>
      <c r="G34" s="37" t="s">
        <v>72</v>
      </c>
      <c r="H34" s="40"/>
      <c r="I34" s="35">
        <f>COUNTIF(L49:L57,"*")</f>
        <v>9</v>
      </c>
      <c r="J34" s="13"/>
      <c r="K34" s="14" t="s">
        <v>24</v>
      </c>
      <c r="L34" s="15" t="s">
        <v>79</v>
      </c>
    </row>
    <row r="35" spans="1:12" ht="16.5" thickBot="1" x14ac:dyDescent="0.3">
      <c r="A35" s="11"/>
      <c r="B35" s="11"/>
      <c r="C35" s="5" t="s">
        <v>59</v>
      </c>
      <c r="D35" s="16" t="s">
        <v>13</v>
      </c>
      <c r="E35" s="9" t="s">
        <v>79</v>
      </c>
      <c r="F35" s="11"/>
      <c r="G35" s="9"/>
      <c r="H35" s="9"/>
      <c r="I35" s="9"/>
      <c r="J35" s="5" t="s">
        <v>59</v>
      </c>
      <c r="K35" s="16" t="s">
        <v>13</v>
      </c>
      <c r="L35" s="10" t="s">
        <v>79</v>
      </c>
    </row>
    <row r="36" spans="1:12" x14ac:dyDescent="0.25">
      <c r="A36" s="51" t="s">
        <v>105</v>
      </c>
      <c r="B36" s="35">
        <f>B18+I18</f>
        <v>0</v>
      </c>
      <c r="C36" s="11"/>
      <c r="D36" s="12" t="s">
        <v>47</v>
      </c>
      <c r="E36" s="9" t="s">
        <v>79</v>
      </c>
      <c r="F36" s="11"/>
      <c r="G36" s="9"/>
      <c r="H36" s="9"/>
      <c r="I36" s="9"/>
      <c r="J36" s="11"/>
      <c r="K36" s="12" t="s">
        <v>47</v>
      </c>
      <c r="L36" s="10" t="s">
        <v>79</v>
      </c>
    </row>
    <row r="37" spans="1:12" x14ac:dyDescent="0.25">
      <c r="A37" s="66" t="s">
        <v>104</v>
      </c>
      <c r="B37" s="35">
        <f>B21+I21</f>
        <v>0</v>
      </c>
      <c r="C37" s="11"/>
      <c r="D37" s="12" t="s">
        <v>48</v>
      </c>
      <c r="E37" s="9" t="s">
        <v>79</v>
      </c>
      <c r="F37" s="11"/>
      <c r="G37" s="9"/>
      <c r="H37" s="9"/>
      <c r="I37" s="9"/>
      <c r="J37" s="11"/>
      <c r="K37" s="12" t="s">
        <v>48</v>
      </c>
      <c r="L37" s="10" t="s">
        <v>79</v>
      </c>
    </row>
    <row r="38" spans="1:12" x14ac:dyDescent="0.25">
      <c r="A38" s="72" t="s">
        <v>106</v>
      </c>
      <c r="B38" s="35">
        <f>B24+I24</f>
        <v>0</v>
      </c>
      <c r="C38" s="11"/>
      <c r="D38" s="9" t="s">
        <v>50</v>
      </c>
      <c r="E38" s="9" t="s">
        <v>79</v>
      </c>
      <c r="F38" s="11"/>
      <c r="G38" s="9"/>
      <c r="H38" s="9"/>
      <c r="I38" s="9"/>
      <c r="J38" s="11"/>
      <c r="K38" s="9" t="s">
        <v>50</v>
      </c>
      <c r="L38" s="10" t="s">
        <v>79</v>
      </c>
    </row>
    <row r="39" spans="1:12" x14ac:dyDescent="0.25">
      <c r="A39" s="66" t="s">
        <v>107</v>
      </c>
      <c r="B39" s="35">
        <f>B27+I27</f>
        <v>0</v>
      </c>
      <c r="C39" s="11"/>
      <c r="D39" s="9" t="s">
        <v>25</v>
      </c>
      <c r="E39" s="9" t="s">
        <v>79</v>
      </c>
      <c r="F39" s="11"/>
      <c r="G39" s="9"/>
      <c r="H39" s="9"/>
      <c r="I39" s="9"/>
      <c r="J39" s="11"/>
      <c r="K39" s="9" t="s">
        <v>25</v>
      </c>
      <c r="L39" s="10" t="s">
        <v>79</v>
      </c>
    </row>
    <row r="40" spans="1:12" x14ac:dyDescent="0.25">
      <c r="A40" s="66" t="s">
        <v>108</v>
      </c>
      <c r="B40" s="35">
        <f>B30+I30</f>
        <v>0</v>
      </c>
      <c r="C40" s="11"/>
      <c r="D40" s="9" t="s">
        <v>26</v>
      </c>
      <c r="E40" s="9" t="s">
        <v>79</v>
      </c>
      <c r="F40" s="11"/>
      <c r="G40" s="9"/>
      <c r="H40" s="9"/>
      <c r="I40" s="9"/>
      <c r="J40" s="11"/>
      <c r="K40" s="9" t="s">
        <v>26</v>
      </c>
      <c r="L40" s="10" t="s">
        <v>79</v>
      </c>
    </row>
    <row r="41" spans="1:12" x14ac:dyDescent="0.25">
      <c r="A41" s="66" t="s">
        <v>109</v>
      </c>
      <c r="B41" s="35">
        <f>B33+I33</f>
        <v>0</v>
      </c>
      <c r="C41" s="11"/>
      <c r="D41" s="9" t="s">
        <v>14</v>
      </c>
      <c r="E41" s="9" t="s">
        <v>79</v>
      </c>
      <c r="F41" s="11"/>
      <c r="G41" s="9"/>
      <c r="H41" s="9"/>
      <c r="I41" s="9"/>
      <c r="J41" s="11"/>
      <c r="K41" s="9" t="s">
        <v>14</v>
      </c>
      <c r="L41" s="10" t="s">
        <v>79</v>
      </c>
    </row>
    <row r="42" spans="1:12" ht="16.5" thickBot="1" x14ac:dyDescent="0.3">
      <c r="A42" s="11"/>
      <c r="B42" s="11"/>
      <c r="C42" s="13"/>
      <c r="D42" s="14" t="s">
        <v>49</v>
      </c>
      <c r="E42" s="15" t="s">
        <v>79</v>
      </c>
      <c r="F42" s="11"/>
      <c r="G42" s="9"/>
      <c r="H42" s="9"/>
      <c r="I42" s="9"/>
      <c r="J42" s="13"/>
      <c r="K42" s="14" t="s">
        <v>49</v>
      </c>
      <c r="L42" s="15" t="s">
        <v>79</v>
      </c>
    </row>
    <row r="43" spans="1:12" x14ac:dyDescent="0.25">
      <c r="A43" s="11"/>
      <c r="B43" s="11"/>
      <c r="C43" s="5" t="s">
        <v>5</v>
      </c>
      <c r="D43" s="16" t="s">
        <v>6</v>
      </c>
      <c r="E43" s="9" t="s">
        <v>79</v>
      </c>
      <c r="F43" s="11"/>
      <c r="G43" s="9"/>
      <c r="H43" s="9"/>
      <c r="I43" s="9"/>
      <c r="J43" s="5" t="s">
        <v>5</v>
      </c>
      <c r="K43" s="16" t="s">
        <v>6</v>
      </c>
      <c r="L43" s="10" t="s">
        <v>79</v>
      </c>
    </row>
    <row r="44" spans="1:12" x14ac:dyDescent="0.25">
      <c r="A44" s="11"/>
      <c r="B44" s="11"/>
      <c r="C44" s="11"/>
      <c r="D44" s="9" t="s">
        <v>7</v>
      </c>
      <c r="E44" s="9" t="s">
        <v>79</v>
      </c>
      <c r="F44" s="11"/>
      <c r="G44" s="9"/>
      <c r="H44" s="9"/>
      <c r="I44" s="9"/>
      <c r="J44" s="11"/>
      <c r="K44" s="9" t="s">
        <v>7</v>
      </c>
      <c r="L44" s="10" t="s">
        <v>79</v>
      </c>
    </row>
    <row r="45" spans="1:12" x14ac:dyDescent="0.25">
      <c r="A45" s="11"/>
      <c r="B45" s="11"/>
      <c r="C45" s="11"/>
      <c r="D45" s="9" t="s">
        <v>8</v>
      </c>
      <c r="E45" s="9" t="s">
        <v>79</v>
      </c>
      <c r="F45" s="11"/>
      <c r="G45" s="9"/>
      <c r="H45" s="9"/>
      <c r="I45" s="9"/>
      <c r="J45" s="11"/>
      <c r="K45" s="9" t="s">
        <v>8</v>
      </c>
      <c r="L45" s="10" t="s">
        <v>79</v>
      </c>
    </row>
    <row r="46" spans="1:12" x14ac:dyDescent="0.25">
      <c r="A46" s="11"/>
      <c r="B46" s="11"/>
      <c r="C46" s="11"/>
      <c r="D46" s="9" t="s">
        <v>10</v>
      </c>
      <c r="E46" s="9" t="s">
        <v>79</v>
      </c>
      <c r="F46" s="11"/>
      <c r="G46" s="9"/>
      <c r="H46" s="9"/>
      <c r="I46" s="9"/>
      <c r="J46" s="11"/>
      <c r="K46" s="9" t="s">
        <v>10</v>
      </c>
      <c r="L46" s="10" t="s">
        <v>79</v>
      </c>
    </row>
    <row r="47" spans="1:12" x14ac:dyDescent="0.25">
      <c r="A47" s="11"/>
      <c r="B47" s="11"/>
      <c r="C47" s="11"/>
      <c r="D47" s="9" t="s">
        <v>9</v>
      </c>
      <c r="E47" s="9" t="s">
        <v>79</v>
      </c>
      <c r="F47" s="11"/>
      <c r="G47" s="9"/>
      <c r="H47" s="9"/>
      <c r="I47" s="9"/>
      <c r="J47" s="11"/>
      <c r="K47" s="9" t="s">
        <v>9</v>
      </c>
      <c r="L47" s="10" t="s">
        <v>79</v>
      </c>
    </row>
    <row r="48" spans="1:12" ht="16.5" thickBot="1" x14ac:dyDescent="0.3">
      <c r="A48" s="11"/>
      <c r="B48" s="11"/>
      <c r="C48" s="13"/>
      <c r="D48" s="14" t="s">
        <v>11</v>
      </c>
      <c r="E48" s="15" t="s">
        <v>79</v>
      </c>
      <c r="F48" s="11"/>
      <c r="G48" s="9"/>
      <c r="H48" s="9"/>
      <c r="I48" s="9"/>
      <c r="J48" s="13"/>
      <c r="K48" s="14" t="s">
        <v>11</v>
      </c>
      <c r="L48" s="15" t="s">
        <v>79</v>
      </c>
    </row>
    <row r="49" spans="1:12" x14ac:dyDescent="0.25">
      <c r="A49" s="11"/>
      <c r="B49" s="11"/>
      <c r="C49" s="5" t="s">
        <v>58</v>
      </c>
      <c r="D49" s="16" t="s">
        <v>61</v>
      </c>
      <c r="E49" s="9" t="s">
        <v>79</v>
      </c>
      <c r="F49" s="22"/>
      <c r="G49" s="22"/>
      <c r="H49" s="22"/>
      <c r="I49" s="9"/>
      <c r="J49" s="5" t="s">
        <v>58</v>
      </c>
      <c r="K49" s="16" t="s">
        <v>61</v>
      </c>
      <c r="L49" s="10" t="s">
        <v>79</v>
      </c>
    </row>
    <row r="50" spans="1:12" x14ac:dyDescent="0.25">
      <c r="A50" s="11"/>
      <c r="B50" s="11"/>
      <c r="C50" s="11"/>
      <c r="D50" s="9" t="s">
        <v>62</v>
      </c>
      <c r="E50" s="9" t="s">
        <v>79</v>
      </c>
      <c r="F50" s="22"/>
      <c r="G50" s="22"/>
      <c r="H50" s="22"/>
      <c r="I50" s="9"/>
      <c r="J50" s="11"/>
      <c r="K50" s="9" t="s">
        <v>62</v>
      </c>
      <c r="L50" s="10" t="s">
        <v>79</v>
      </c>
    </row>
    <row r="51" spans="1:12" x14ac:dyDescent="0.25">
      <c r="A51" s="11"/>
      <c r="B51" s="11"/>
      <c r="C51" s="11"/>
      <c r="D51" s="9" t="s">
        <v>63</v>
      </c>
      <c r="E51" s="9" t="s">
        <v>79</v>
      </c>
      <c r="F51" s="22"/>
      <c r="G51" s="22"/>
      <c r="H51" s="22"/>
      <c r="I51" s="9"/>
      <c r="J51" s="11"/>
      <c r="K51" s="9" t="s">
        <v>63</v>
      </c>
      <c r="L51" s="10" t="s">
        <v>79</v>
      </c>
    </row>
    <row r="52" spans="1:12" x14ac:dyDescent="0.25">
      <c r="A52" s="11"/>
      <c r="B52" s="11"/>
      <c r="C52" s="11"/>
      <c r="D52" s="9" t="s">
        <v>64</v>
      </c>
      <c r="E52" s="9" t="s">
        <v>79</v>
      </c>
      <c r="F52" s="22"/>
      <c r="G52" s="22"/>
      <c r="H52" s="22"/>
      <c r="I52" s="9"/>
      <c r="J52" s="11"/>
      <c r="K52" s="9" t="s">
        <v>64</v>
      </c>
      <c r="L52" s="10" t="s">
        <v>79</v>
      </c>
    </row>
    <row r="53" spans="1:12" x14ac:dyDescent="0.25">
      <c r="A53" s="11"/>
      <c r="B53" s="11"/>
      <c r="C53" s="11"/>
      <c r="D53" s="9" t="s">
        <v>65</v>
      </c>
      <c r="E53" s="9" t="s">
        <v>79</v>
      </c>
      <c r="F53" s="22"/>
      <c r="G53" s="22"/>
      <c r="H53" s="22"/>
      <c r="I53" s="9"/>
      <c r="J53" s="11"/>
      <c r="K53" s="9" t="s">
        <v>65</v>
      </c>
      <c r="L53" s="10" t="s">
        <v>79</v>
      </c>
    </row>
    <row r="54" spans="1:12" x14ac:dyDescent="0.25">
      <c r="A54" s="11"/>
      <c r="B54" s="11"/>
      <c r="C54" s="11"/>
      <c r="D54" s="9" t="s">
        <v>66</v>
      </c>
      <c r="E54" s="9" t="s">
        <v>79</v>
      </c>
      <c r="F54" s="22"/>
      <c r="G54" s="22"/>
      <c r="H54" s="22"/>
      <c r="I54" s="9"/>
      <c r="J54" s="11"/>
      <c r="K54" s="9" t="s">
        <v>66</v>
      </c>
      <c r="L54" s="10" t="s">
        <v>79</v>
      </c>
    </row>
    <row r="55" spans="1:12" x14ac:dyDescent="0.25">
      <c r="A55" s="11"/>
      <c r="B55" s="11"/>
      <c r="C55" s="11"/>
      <c r="D55" s="9" t="s">
        <v>67</v>
      </c>
      <c r="E55" s="9" t="s">
        <v>79</v>
      </c>
      <c r="F55" s="22"/>
      <c r="G55" s="22"/>
      <c r="H55" s="22"/>
      <c r="I55" s="9"/>
      <c r="J55" s="11"/>
      <c r="K55" s="9" t="s">
        <v>25</v>
      </c>
      <c r="L55" s="10" t="s">
        <v>79</v>
      </c>
    </row>
    <row r="56" spans="1:12" x14ac:dyDescent="0.25">
      <c r="A56" s="9"/>
      <c r="B56" s="9"/>
      <c r="C56" s="11"/>
      <c r="D56" s="9" t="s">
        <v>68</v>
      </c>
      <c r="E56" s="9" t="s">
        <v>79</v>
      </c>
      <c r="F56" s="22"/>
      <c r="G56" s="22"/>
      <c r="H56" s="22"/>
      <c r="I56" s="9"/>
      <c r="J56" s="11"/>
      <c r="K56" s="9" t="s">
        <v>68</v>
      </c>
      <c r="L56" s="10" t="s">
        <v>79</v>
      </c>
    </row>
    <row r="57" spans="1:12" ht="16.5" thickBot="1" x14ac:dyDescent="0.3">
      <c r="C57" s="13"/>
      <c r="D57" s="14" t="s">
        <v>69</v>
      </c>
      <c r="E57" s="15" t="s">
        <v>79</v>
      </c>
      <c r="J57" s="13"/>
      <c r="K57" s="14" t="s">
        <v>69</v>
      </c>
      <c r="L57" s="15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2:H22"/>
    <mergeCell ref="G23:H23"/>
    <mergeCell ref="G24:H24"/>
    <mergeCell ref="G25:H25"/>
    <mergeCell ref="G26:H26"/>
    <mergeCell ref="G27:H27"/>
    <mergeCell ref="G16:H16"/>
    <mergeCell ref="G17:H17"/>
    <mergeCell ref="G18:H18"/>
    <mergeCell ref="G19:H19"/>
    <mergeCell ref="G20:H20"/>
    <mergeCell ref="G21:H21"/>
    <mergeCell ref="A1:K1"/>
    <mergeCell ref="G2:I2"/>
    <mergeCell ref="A3:A13"/>
    <mergeCell ref="G3:I13"/>
    <mergeCell ref="G14:H14"/>
    <mergeCell ref="G15:H15"/>
  </mergeCells>
  <conditionalFormatting sqref="E1:E1048576">
    <cfRule type="containsText" dxfId="19" priority="2" operator="containsText" text="Yes">
      <formula>NOT(ISERROR(SEARCH("Yes",E1)))</formula>
    </cfRule>
  </conditionalFormatting>
  <conditionalFormatting sqref="L1:L1048576">
    <cfRule type="containsText" dxfId="18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Welcome</vt:lpstr>
      <vt:lpstr>My Stats</vt:lpstr>
      <vt:lpstr>Bab</vt:lpstr>
      <vt:lpstr>Tideway</vt:lpstr>
      <vt:lpstr>Crossing</vt:lpstr>
      <vt:lpstr>Outskirts</vt:lpstr>
      <vt:lpstr>Farmhouse</vt:lpstr>
      <vt:lpstr>Ministry</vt:lpstr>
      <vt:lpstr>Summit</vt:lpstr>
      <vt:lpstr>Refinery</vt:lpstr>
      <vt:lpstr>PowerPlant</vt:lpstr>
      <vt:lpstr>Precint</vt:lpstr>
      <vt:lpstr>Hillside</vt:lpstr>
      <vt:lpstr>Tell</vt:lpstr>
      <vt:lpstr>Hideout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2021-02-04T22:02:43Z</dcterms:created>
  <dcterms:modified xsi:type="dcterms:W3CDTF">2021-02-04T22:26:46Z</dcterms:modified>
</cp:coreProperties>
</file>